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5085" windowWidth="16380" windowHeight="8190" tabRatio="673" activeTab="0"/>
  </bookViews>
  <sheets>
    <sheet name="Przedmiar robót" sheetId="1" r:id="rId1"/>
    <sheet name="Obliczeni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<sst xmlns="http://schemas.openxmlformats.org/spreadsheetml/2006/main" count="281" uniqueCount="158">
  <si>
    <t>BUDOWA CIĄGU PIESZO - JEZDNEGO</t>
  </si>
  <si>
    <t>UL. PIONIERÓW ŻUŁAW W CEDRACH WIELKICH</t>
  </si>
  <si>
    <t>Lp</t>
  </si>
  <si>
    <t>Kod pozycji CPV</t>
  </si>
  <si>
    <t>Nr specyfikacji</t>
  </si>
  <si>
    <t>Nazwa i opis pozycji oraz obliczenie ilości jednostek miary</t>
  </si>
  <si>
    <t>Jedn. Miary</t>
  </si>
  <si>
    <t>Ilość jednostek</t>
  </si>
  <si>
    <t>Uwagi</t>
  </si>
  <si>
    <t>D.00.00.00 Wymagania ogólne</t>
  </si>
  <si>
    <t>D.00.00.00</t>
  </si>
  <si>
    <t>Dokumentacja realizacyjno - technologiczna</t>
  </si>
  <si>
    <t>ryczałt</t>
  </si>
  <si>
    <t>Dokumentacja powykonawcza</t>
  </si>
  <si>
    <t>Wykonanie objazdów, przejazdów i organizacja ruchu</t>
  </si>
  <si>
    <t>Utrzymanie objazdów, przejazdów i organizacji ruchu</t>
  </si>
  <si>
    <t>Likwidacja objazdów, przejazdów i organizacja ruchu</t>
  </si>
  <si>
    <t>D.01.00.00 Roboty przygotowawcze</t>
  </si>
  <si>
    <t>45111200-0</t>
  </si>
  <si>
    <t>D.01.01.01</t>
  </si>
  <si>
    <t>Wyznaczenie trasy i punktów wysokościowych</t>
  </si>
  <si>
    <t>ul. Pionierów Żuław</t>
  </si>
  <si>
    <t>km</t>
  </si>
  <si>
    <t>Zjazd P1</t>
  </si>
  <si>
    <t>Chodnik przy kościele</t>
  </si>
  <si>
    <t>45112600-1</t>
  </si>
  <si>
    <t>D.01.02.01</t>
  </si>
  <si>
    <t>Usunięcie drzew i krzewów</t>
  </si>
  <si>
    <t>szt</t>
  </si>
  <si>
    <t>45111200-5</t>
  </si>
  <si>
    <t>D.01.02.02</t>
  </si>
  <si>
    <t>Usunięcie warstwy humusu i darniny</t>
  </si>
  <si>
    <t>Usunięcie warstwy humusu i darniny o średniej grubości 15cm wraz z wywózką na odkład i poza teren</t>
  </si>
  <si>
    <r>
      <t>m</t>
    </r>
    <r>
      <rPr>
        <vertAlign val="superscript"/>
        <sz val="10"/>
        <color indexed="8"/>
        <rFont val="Czcionka tekstu podstawowego"/>
        <family val="0"/>
      </rPr>
      <t>2</t>
    </r>
  </si>
  <si>
    <t>45111100-9</t>
  </si>
  <si>
    <t>D.01.02.04</t>
  </si>
  <si>
    <t>Rozbiórki elementów dróg</t>
  </si>
  <si>
    <t>Rozbiórka nawierzchni z płyt YOMB</t>
  </si>
  <si>
    <t>Rozbiórka chodników</t>
  </si>
  <si>
    <t>5.55+21.62+21.81</t>
  </si>
  <si>
    <t>mb</t>
  </si>
  <si>
    <t>5+2.4+7.1+7.1+7.2+6.9</t>
  </si>
  <si>
    <t>D.02.00.00 Roboty ziemne</t>
  </si>
  <si>
    <t>D.02.01.01</t>
  </si>
  <si>
    <t>Wykonanie wykopów w gruntach nieskalistych</t>
  </si>
  <si>
    <r>
      <t>m</t>
    </r>
    <r>
      <rPr>
        <vertAlign val="superscript"/>
        <sz val="10"/>
        <color indexed="8"/>
        <rFont val="Czcionka tekstu podstawowego"/>
        <family val="0"/>
      </rPr>
      <t>3</t>
    </r>
  </si>
  <si>
    <t>45111200-00</t>
  </si>
  <si>
    <t>D.02.03.01</t>
  </si>
  <si>
    <t>Wykonanie nasypów</t>
  </si>
  <si>
    <t>D.04.00.00 Podbudowy</t>
  </si>
  <si>
    <t>A. Drogi główne</t>
  </si>
  <si>
    <t>45233300-2</t>
  </si>
  <si>
    <t>D.04.01.01</t>
  </si>
  <si>
    <t>Profilowanie i zagęszczanie podłoża</t>
  </si>
  <si>
    <t>Profilowanie pod konstrukcję jezdni i zatok</t>
  </si>
  <si>
    <t>D.04.05.01</t>
  </si>
  <si>
    <t>Ulepszone podłoże lub podbudowa z kruszywa stabilizowanego cementem</t>
  </si>
  <si>
    <t>Ulepszone podłoże o Rm=1,5MPa, grubości 25cm pod konstrukcję drogi</t>
  </si>
  <si>
    <t>Ulepszone podłoże o Rm=2,5MPa, grubości 15cm, pod konstrukcję drogi</t>
  </si>
  <si>
    <t>D.04.04.02</t>
  </si>
  <si>
    <t>Podbudowa z kruszywa łamanego stabilizowanego mechanicznie</t>
  </si>
  <si>
    <t>Kruszywo łamane 0/31,5 grubości 10cm</t>
  </si>
  <si>
    <t>B. Zjazdy indywidualne</t>
  </si>
  <si>
    <t>Profilowanie pod konstrukcję zjazdów indywidualnych</t>
  </si>
  <si>
    <t>C. Chodniki</t>
  </si>
  <si>
    <t>Profilowanie pod konstrukcję chodników</t>
  </si>
  <si>
    <t>Ulepszone podłoże o Rm=2,5MPa, grubości 15cm, pod konstrukcję chodników</t>
  </si>
  <si>
    <t>D. Chodnik przy kościele</t>
  </si>
  <si>
    <t>D.05.00.00 Nawierzchnie</t>
  </si>
  <si>
    <t>45233220-7</t>
  </si>
  <si>
    <t>D.05.03.23</t>
  </si>
  <si>
    <t>Nawierzchnia z kostki betonowej</t>
  </si>
  <si>
    <t>Wykonanie nawierzchni z kostki betonowej grubości 8cm ułożonej na podsypce cementowo - piaskowej 1:4 grubości 3cm</t>
  </si>
  <si>
    <t>D.08.02.02</t>
  </si>
  <si>
    <t>Wykonanie nawierzchni z kostki betonowej grubości 6cm ułożonej na podsypce cementowo - piaskowej 1:4 grubości 3cm</t>
  </si>
  <si>
    <t>D.07.00.00 Urządzenia bezpieczeństwa ruchu</t>
  </si>
  <si>
    <t>45233290-8</t>
  </si>
  <si>
    <t>D.07.02.01</t>
  </si>
  <si>
    <t>Oznakowanie pionowe</t>
  </si>
  <si>
    <t>Słupki do znaków drogowych</t>
  </si>
  <si>
    <t>Fundamenty prefabrykowanie do znaków drogowych</t>
  </si>
  <si>
    <t>Tablice znaków drogowych - małe</t>
  </si>
  <si>
    <t>D.08.00.00 Elementy ulic</t>
  </si>
  <si>
    <t>45233252-0</t>
  </si>
  <si>
    <t>D.08.01.02</t>
  </si>
  <si>
    <t>Krawężniki betonowe</t>
  </si>
  <si>
    <t>Krawężniki betonowe 15x30x100cm obniżone, na ławie z betonu B-15 bez oporu, powierzchnia przekroju ławy F=0,025m2</t>
  </si>
  <si>
    <t>Krawężniki betonowe wyniesione 15x30x100cm na ławie betonowej z oporem, z betonu B-15 z oporem, ze ściekiem przykrawężnikowym, powierzchnia przekroju ławy F=0.13m2</t>
  </si>
  <si>
    <t>45233100-0</t>
  </si>
  <si>
    <t>D.08.01.03</t>
  </si>
  <si>
    <t>Obrzeże betonowe 8x30x100cm, na podsypce piaskowej</t>
  </si>
  <si>
    <t>D.09.00.00 Zieleń drogowa</t>
  </si>
  <si>
    <t>45115600-0</t>
  </si>
  <si>
    <t>D.09.01.01</t>
  </si>
  <si>
    <t>Zieleń drogowa</t>
  </si>
  <si>
    <t>Trawniki na terenie płaskim z pielęgnacją w okresie gwarancyjnym</t>
  </si>
  <si>
    <t>Krzewy na terenie płaskim z pielęgnacja w okresie gwarancyjnym</t>
  </si>
  <si>
    <t>Obliczenia ilości</t>
  </si>
  <si>
    <t>Zjazdy indywidualne</t>
  </si>
  <si>
    <t>lp zjazdu</t>
  </si>
  <si>
    <t>Element</t>
  </si>
  <si>
    <t>Ilośc</t>
  </si>
  <si>
    <t>Razem</t>
  </si>
  <si>
    <t>Obrzeża betonowe</t>
  </si>
  <si>
    <t>Zj1</t>
  </si>
  <si>
    <t>Zj2</t>
  </si>
  <si>
    <t>Zj3</t>
  </si>
  <si>
    <t>Zj4</t>
  </si>
  <si>
    <t>Zj5</t>
  </si>
  <si>
    <t>Zj6</t>
  </si>
  <si>
    <t>Zj7</t>
  </si>
  <si>
    <t>Zj8</t>
  </si>
  <si>
    <t>Zj9</t>
  </si>
  <si>
    <t>Zj10</t>
  </si>
  <si>
    <t>Zj11</t>
  </si>
  <si>
    <t>Zj12</t>
  </si>
  <si>
    <t>Zj13</t>
  </si>
  <si>
    <t>Zj14</t>
  </si>
  <si>
    <t>Zj15</t>
  </si>
  <si>
    <t>Zj16</t>
  </si>
  <si>
    <t>Zj17</t>
  </si>
  <si>
    <t>Zj18</t>
  </si>
  <si>
    <t>Zj19</t>
  </si>
  <si>
    <t>Zj20</t>
  </si>
  <si>
    <t>Zj21</t>
  </si>
  <si>
    <t>Zj22</t>
  </si>
  <si>
    <t>Zj23</t>
  </si>
  <si>
    <t>Zj24</t>
  </si>
  <si>
    <t>Zj25</t>
  </si>
  <si>
    <t>Zj26</t>
  </si>
  <si>
    <t>Zj27</t>
  </si>
  <si>
    <t>Zj28</t>
  </si>
  <si>
    <t>Zj29</t>
  </si>
  <si>
    <t>Zj30</t>
  </si>
  <si>
    <t>Zj31</t>
  </si>
  <si>
    <t>Zj32</t>
  </si>
  <si>
    <t>Zj33</t>
  </si>
  <si>
    <t>Zj34</t>
  </si>
  <si>
    <t>Zj35</t>
  </si>
  <si>
    <t>Chodniki przy drodze głównej</t>
  </si>
  <si>
    <t>Chodniki przy kościele</t>
  </si>
  <si>
    <t>Drogi glowne</t>
  </si>
  <si>
    <t>Krawężniki na ławie z oporem</t>
  </si>
  <si>
    <t>Krawężniki zatopione</t>
  </si>
  <si>
    <t>Krawężniki na ławie ze ściekiem</t>
  </si>
  <si>
    <t>Wykonanie wykopów w gruntach nieskalistych kat.III  z transportem na odkład</t>
  </si>
  <si>
    <t xml:space="preserve">Wykonanie nasypów z gruntu dowiezionego z odległości </t>
  </si>
  <si>
    <t>Rozbiórka krawężnika betonowego lekkiego 15x30</t>
  </si>
  <si>
    <t>Rozbiórka obrzeży 6x20</t>
  </si>
  <si>
    <t>Elementy odwodnienia</t>
  </si>
  <si>
    <t>Element betonowy ujęcia wody z korony drogi</t>
  </si>
  <si>
    <t>Dyble betonowe -umocnienie przeciwskarpy o wym. 100x75</t>
  </si>
  <si>
    <t>Ściek skarpowy z elementów 01.03 KPED</t>
  </si>
  <si>
    <t>Wykonanie rowu z prefabrykowanych elementów betonowych 50x35x30</t>
  </si>
  <si>
    <t>Obrzeże betonowe 8x30x100cm, na ławie betonowej</t>
  </si>
  <si>
    <t>Krawężniki betonowe 15x30x100cm wyniesione na ławie z betonu B-15 z oporem, powierzchnia przekroju ławy w deskowaniu F=0.075m2</t>
  </si>
  <si>
    <r>
      <t xml:space="preserve">Usunięcie drzew </t>
    </r>
    <r>
      <rPr>
        <sz val="10"/>
        <color indexed="8"/>
        <rFont val="Czcionka tekstu podstawowego"/>
        <family val="0"/>
      </rPr>
      <t>Ø20</t>
    </r>
    <r>
      <rPr>
        <sz val="10"/>
        <color indexed="8"/>
        <rFont val="Arial"/>
        <family val="2"/>
      </rPr>
      <t xml:space="preserve"> na terenach nieleśnych</t>
    </r>
  </si>
  <si>
    <t>Obrzeże granitowe 6x20x100cm, na podsypce piaskowej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</si>
</sst>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" fillId="20" borderId="16" xfId="0" applyFont="1" applyFill="1" applyBorder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20" borderId="17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5" fillId="0" borderId="0" xfId="0" applyFont="1" applyAlignment="1">
      <alignment/>
    </xf>
    <xf numFmtId="0" fontId="24" fillId="2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17" xfId="0" applyFont="1" applyBorder="1" applyAlignment="1">
      <alignment/>
    </xf>
    <xf numFmtId="1" fontId="19" fillId="0" borderId="17" xfId="0" applyNumberFormat="1" applyFont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2" fillId="20" borderId="17" xfId="0" applyFont="1" applyFill="1" applyBorder="1" applyAlignment="1">
      <alignment horizontal="left" vertical="center" wrapText="1"/>
    </xf>
    <xf numFmtId="0" fontId="22" fillId="20" borderId="19" xfId="0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1" fillId="20" borderId="25" xfId="0" applyFont="1" applyFill="1" applyBorder="1" applyAlignment="1">
      <alignment horizontal="left"/>
    </xf>
    <xf numFmtId="0" fontId="21" fillId="20" borderId="16" xfId="0" applyFont="1" applyFill="1" applyBorder="1" applyAlignment="1">
      <alignment horizontal="left"/>
    </xf>
    <xf numFmtId="0" fontId="22" fillId="20" borderId="17" xfId="0" applyFont="1" applyFill="1" applyBorder="1" applyAlignment="1">
      <alignment horizontal="left" wrapText="1"/>
    </xf>
    <xf numFmtId="0" fontId="22" fillId="2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Layout" workbookViewId="0" topLeftCell="A1">
      <selection activeCell="F45" sqref="F45"/>
    </sheetView>
  </sheetViews>
  <sheetFormatPr defaultColWidth="8.796875" defaultRowHeight="14.25"/>
  <cols>
    <col min="1" max="1" width="3.8984375" style="0" customWidth="1"/>
    <col min="2" max="2" width="13.5" style="0" customWidth="1"/>
    <col min="3" max="3" width="10.59765625" style="0" customWidth="1"/>
    <col min="4" max="4" width="29" style="0" customWidth="1"/>
    <col min="7" max="7" width="11.3984375" style="0" customWidth="1"/>
    <col min="9" max="9" width="4.09765625" style="0" customWidth="1"/>
  </cols>
  <sheetData>
    <row r="1" spans="1:10" ht="14.25">
      <c r="A1" s="46" t="s">
        <v>0</v>
      </c>
      <c r="B1" s="46"/>
      <c r="C1" s="46"/>
      <c r="D1" s="46"/>
      <c r="E1" s="46"/>
      <c r="F1" s="46"/>
      <c r="G1" s="46"/>
      <c r="H1" s="1"/>
      <c r="I1" s="1"/>
      <c r="J1" s="1"/>
    </row>
    <row r="2" spans="1:10" ht="14.25">
      <c r="A2" s="47" t="s">
        <v>1</v>
      </c>
      <c r="B2" s="47"/>
      <c r="C2" s="47"/>
      <c r="D2" s="47"/>
      <c r="E2" s="47"/>
      <c r="F2" s="47"/>
      <c r="G2" s="47"/>
      <c r="H2" s="1"/>
      <c r="I2" s="1"/>
      <c r="J2" s="1"/>
    </row>
    <row r="3" spans="1:10" ht="25.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/>
      <c r="I3" s="6"/>
      <c r="J3" s="1"/>
    </row>
    <row r="4" spans="1:7" ht="14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</row>
    <row r="5" spans="1:7" ht="14.25">
      <c r="A5" s="10"/>
      <c r="B5" s="10"/>
      <c r="C5" s="48" t="s">
        <v>9</v>
      </c>
      <c r="D5" s="48"/>
      <c r="E5" s="48"/>
      <c r="F5" s="48"/>
      <c r="G5" s="48"/>
    </row>
    <row r="6" spans="1:7" ht="25.5">
      <c r="A6" s="11">
        <v>1</v>
      </c>
      <c r="B6" s="12"/>
      <c r="C6" s="11" t="s">
        <v>10</v>
      </c>
      <c r="D6" s="11" t="s">
        <v>11</v>
      </c>
      <c r="E6" s="11"/>
      <c r="F6" s="11" t="s">
        <v>12</v>
      </c>
      <c r="G6" s="11"/>
    </row>
    <row r="7" spans="1:7" ht="14.25">
      <c r="A7" s="11">
        <v>2</v>
      </c>
      <c r="B7" s="12"/>
      <c r="C7" s="11" t="s">
        <v>10</v>
      </c>
      <c r="D7" s="11" t="s">
        <v>13</v>
      </c>
      <c r="E7" s="11"/>
      <c r="F7" s="11" t="s">
        <v>12</v>
      </c>
      <c r="G7" s="11"/>
    </row>
    <row r="8" spans="1:7" ht="25.5">
      <c r="A8" s="11">
        <v>3</v>
      </c>
      <c r="B8" s="12"/>
      <c r="C8" s="11" t="s">
        <v>10</v>
      </c>
      <c r="D8" s="11" t="s">
        <v>14</v>
      </c>
      <c r="E8" s="11"/>
      <c r="F8" s="11" t="s">
        <v>12</v>
      </c>
      <c r="G8" s="11"/>
    </row>
    <row r="9" spans="1:7" ht="25.5">
      <c r="A9" s="11">
        <v>4</v>
      </c>
      <c r="B9" s="12"/>
      <c r="C9" s="11" t="s">
        <v>10</v>
      </c>
      <c r="D9" s="11" t="s">
        <v>15</v>
      </c>
      <c r="E9" s="11"/>
      <c r="F9" s="11" t="s">
        <v>12</v>
      </c>
      <c r="G9" s="11"/>
    </row>
    <row r="10" spans="1:7" ht="25.5">
      <c r="A10" s="11">
        <v>5</v>
      </c>
      <c r="B10" s="12"/>
      <c r="C10" s="11" t="s">
        <v>10</v>
      </c>
      <c r="D10" s="11" t="s">
        <v>16</v>
      </c>
      <c r="E10" s="11"/>
      <c r="F10" s="11" t="s">
        <v>12</v>
      </c>
      <c r="G10" s="11"/>
    </row>
    <row r="11" spans="1:7" ht="14.25">
      <c r="A11" s="10"/>
      <c r="B11" s="10"/>
      <c r="C11" s="49" t="s">
        <v>17</v>
      </c>
      <c r="D11" s="49"/>
      <c r="E11" s="49"/>
      <c r="F11" s="49"/>
      <c r="G11" s="49"/>
    </row>
    <row r="12" spans="1:7" ht="25.5">
      <c r="A12" s="11"/>
      <c r="B12" s="13" t="s">
        <v>18</v>
      </c>
      <c r="C12" s="11" t="s">
        <v>19</v>
      </c>
      <c r="D12" s="11" t="s">
        <v>20</v>
      </c>
      <c r="E12" s="11"/>
      <c r="F12" s="11"/>
      <c r="G12" s="11"/>
    </row>
    <row r="13" spans="1:7" ht="14.25">
      <c r="A13" s="11">
        <v>6</v>
      </c>
      <c r="B13" s="12"/>
      <c r="C13" s="11"/>
      <c r="D13" s="11" t="s">
        <v>21</v>
      </c>
      <c r="E13" s="11" t="s">
        <v>22</v>
      </c>
      <c r="F13" s="11">
        <v>1.153</v>
      </c>
      <c r="G13" s="11"/>
    </row>
    <row r="14" spans="1:7" ht="14.25">
      <c r="A14" s="11">
        <v>7</v>
      </c>
      <c r="B14" s="12"/>
      <c r="C14" s="11"/>
      <c r="D14" s="11" t="s">
        <v>23</v>
      </c>
      <c r="E14" s="11" t="s">
        <v>22</v>
      </c>
      <c r="F14" s="11">
        <v>0.045</v>
      </c>
      <c r="G14" s="11"/>
    </row>
    <row r="15" spans="1:7" ht="14.25">
      <c r="A15" s="11">
        <v>8</v>
      </c>
      <c r="B15" s="12"/>
      <c r="C15" s="11"/>
      <c r="D15" s="11" t="s">
        <v>24</v>
      </c>
      <c r="E15" s="11" t="s">
        <v>22</v>
      </c>
      <c r="F15" s="11">
        <v>0.117</v>
      </c>
      <c r="G15" s="11"/>
    </row>
    <row r="16" spans="1:7" ht="14.25">
      <c r="A16" s="11"/>
      <c r="B16" s="13" t="s">
        <v>25</v>
      </c>
      <c r="C16" s="11" t="s">
        <v>26</v>
      </c>
      <c r="D16" s="11" t="s">
        <v>27</v>
      </c>
      <c r="E16" s="11"/>
      <c r="F16" s="11"/>
      <c r="G16" s="11"/>
    </row>
    <row r="17" spans="1:7" ht="25.5">
      <c r="A17" s="11">
        <v>9</v>
      </c>
      <c r="B17" s="12"/>
      <c r="C17" s="11"/>
      <c r="D17" s="11" t="s">
        <v>156</v>
      </c>
      <c r="E17" s="11" t="s">
        <v>28</v>
      </c>
      <c r="F17" s="11">
        <v>2</v>
      </c>
      <c r="G17" s="11"/>
    </row>
    <row r="18" spans="1:7" ht="14.25">
      <c r="A18" s="11"/>
      <c r="B18" s="13" t="s">
        <v>29</v>
      </c>
      <c r="C18" s="11" t="s">
        <v>30</v>
      </c>
      <c r="D18" s="11" t="s">
        <v>31</v>
      </c>
      <c r="E18" s="11"/>
      <c r="F18" s="11"/>
      <c r="G18" s="11"/>
    </row>
    <row r="19" spans="1:7" ht="38.25">
      <c r="A19" s="11">
        <v>10</v>
      </c>
      <c r="B19" s="12"/>
      <c r="C19" s="11"/>
      <c r="D19" s="11" t="s">
        <v>32</v>
      </c>
      <c r="E19" s="11" t="s">
        <v>33</v>
      </c>
      <c r="F19" s="26">
        <f>5225.4+75.1</f>
        <v>5300.5</v>
      </c>
      <c r="G19" s="11"/>
    </row>
    <row r="20" spans="1:7" ht="14.25">
      <c r="A20" s="11"/>
      <c r="B20" s="13" t="s">
        <v>34</v>
      </c>
      <c r="C20" s="11" t="s">
        <v>35</v>
      </c>
      <c r="D20" s="11" t="s">
        <v>36</v>
      </c>
      <c r="E20" s="11"/>
      <c r="F20" s="11"/>
      <c r="G20" s="11"/>
    </row>
    <row r="21" spans="1:7" ht="14.25">
      <c r="A21" s="11">
        <v>11</v>
      </c>
      <c r="B21" s="12"/>
      <c r="C21" s="11"/>
      <c r="D21" s="11" t="s">
        <v>37</v>
      </c>
      <c r="E21" s="11" t="s">
        <v>33</v>
      </c>
      <c r="F21" s="11">
        <v>4520</v>
      </c>
      <c r="G21" s="11"/>
    </row>
    <row r="22" spans="1:7" ht="14.25">
      <c r="A22" s="11">
        <v>12</v>
      </c>
      <c r="B22" s="12"/>
      <c r="C22" s="11"/>
      <c r="D22" s="11" t="s">
        <v>38</v>
      </c>
      <c r="E22" s="14"/>
      <c r="F22" s="11"/>
      <c r="G22" s="11"/>
    </row>
    <row r="23" spans="1:7" ht="14.25">
      <c r="A23" s="11"/>
      <c r="B23" s="12"/>
      <c r="C23" s="11"/>
      <c r="D23" s="11" t="s">
        <v>39</v>
      </c>
      <c r="E23" s="11" t="s">
        <v>33</v>
      </c>
      <c r="F23" s="26">
        <f>5.55+21.62+21.81</f>
        <v>48.980000000000004</v>
      </c>
      <c r="G23" s="11"/>
    </row>
    <row r="24" spans="1:7" ht="25.5">
      <c r="A24" s="11">
        <v>13</v>
      </c>
      <c r="B24" s="12"/>
      <c r="C24" s="11"/>
      <c r="D24" s="11" t="s">
        <v>147</v>
      </c>
      <c r="E24" s="11" t="s">
        <v>40</v>
      </c>
      <c r="F24" s="26">
        <v>8.5</v>
      </c>
      <c r="G24" s="11"/>
    </row>
    <row r="25" spans="1:7" ht="14.25">
      <c r="A25" s="11">
        <v>14</v>
      </c>
      <c r="B25" s="12"/>
      <c r="C25" s="11"/>
      <c r="D25" s="11" t="s">
        <v>148</v>
      </c>
      <c r="E25" s="11"/>
      <c r="F25" s="26"/>
      <c r="G25" s="11"/>
    </row>
    <row r="26" spans="1:7" ht="14.25">
      <c r="A26" s="11"/>
      <c r="B26" s="12"/>
      <c r="C26" s="11"/>
      <c r="D26" s="11" t="s">
        <v>41</v>
      </c>
      <c r="E26" s="11" t="s">
        <v>40</v>
      </c>
      <c r="F26" s="26">
        <f>5+2.4+7.1+7.1+7.2+6.9</f>
        <v>35.7</v>
      </c>
      <c r="G26" s="11"/>
    </row>
    <row r="27" spans="1:7" ht="13.5" customHeight="1">
      <c r="A27" s="15"/>
      <c r="B27" s="16"/>
      <c r="C27" s="50" t="s">
        <v>42</v>
      </c>
      <c r="D27" s="50"/>
      <c r="E27" s="50"/>
      <c r="F27" s="50"/>
      <c r="G27" s="50"/>
    </row>
    <row r="28" spans="1:7" ht="25.5">
      <c r="A28" s="11"/>
      <c r="B28" s="13" t="s">
        <v>18</v>
      </c>
      <c r="C28" s="11" t="s">
        <v>43</v>
      </c>
      <c r="D28" s="11" t="s">
        <v>44</v>
      </c>
      <c r="E28" s="11"/>
      <c r="F28" s="11"/>
      <c r="G28" s="11"/>
    </row>
    <row r="29" spans="1:7" ht="38.25">
      <c r="A29" s="11"/>
      <c r="B29" s="12"/>
      <c r="C29" s="11"/>
      <c r="D29" s="11" t="s">
        <v>145</v>
      </c>
      <c r="E29" s="11" t="s">
        <v>45</v>
      </c>
      <c r="F29" s="26">
        <f>3467.94955+73.3</f>
        <v>3541.24955</v>
      </c>
      <c r="G29" s="11"/>
    </row>
    <row r="30" spans="1:7" ht="14.25">
      <c r="A30" s="11"/>
      <c r="B30" s="13" t="s">
        <v>46</v>
      </c>
      <c r="C30" s="11" t="s">
        <v>47</v>
      </c>
      <c r="D30" s="11" t="s">
        <v>48</v>
      </c>
      <c r="E30" s="11"/>
      <c r="F30" s="26"/>
      <c r="G30" s="11"/>
    </row>
    <row r="31" spans="1:7" ht="25.5">
      <c r="A31" s="11"/>
      <c r="B31" s="12"/>
      <c r="C31" s="11"/>
      <c r="D31" s="11" t="s">
        <v>146</v>
      </c>
      <c r="E31" s="11" t="s">
        <v>45</v>
      </c>
      <c r="F31" s="26">
        <f>421.19+9</f>
        <v>430.19</v>
      </c>
      <c r="G31" s="11"/>
    </row>
    <row r="32" spans="1:7" ht="13.5" customHeight="1">
      <c r="A32" s="15"/>
      <c r="B32" s="17"/>
      <c r="C32" s="44" t="s">
        <v>49</v>
      </c>
      <c r="D32" s="44"/>
      <c r="E32" s="44"/>
      <c r="F32" s="44"/>
      <c r="G32" s="44"/>
    </row>
    <row r="33" spans="1:7" ht="13.5" customHeight="1">
      <c r="A33" s="15"/>
      <c r="B33" s="17"/>
      <c r="C33" s="44" t="s">
        <v>50</v>
      </c>
      <c r="D33" s="44"/>
      <c r="E33" s="44"/>
      <c r="F33" s="44"/>
      <c r="G33" s="44"/>
    </row>
    <row r="34" spans="1:7" ht="14.25">
      <c r="A34" s="11"/>
      <c r="B34" s="13" t="s">
        <v>51</v>
      </c>
      <c r="C34" s="11" t="s">
        <v>52</v>
      </c>
      <c r="D34" s="11" t="s">
        <v>53</v>
      </c>
      <c r="E34" s="11"/>
      <c r="F34" s="11"/>
      <c r="G34" s="11"/>
    </row>
    <row r="35" spans="1:7" ht="25.5">
      <c r="A35" s="11"/>
      <c r="B35" s="12"/>
      <c r="C35" s="11"/>
      <c r="D35" s="11" t="s">
        <v>54</v>
      </c>
      <c r="E35" s="11" t="s">
        <v>33</v>
      </c>
      <c r="F35" s="11">
        <v>8339</v>
      </c>
      <c r="G35" s="11"/>
    </row>
    <row r="36" spans="1:7" ht="25.5">
      <c r="A36" s="11"/>
      <c r="B36" s="13" t="s">
        <v>51</v>
      </c>
      <c r="C36" s="11" t="s">
        <v>55</v>
      </c>
      <c r="D36" s="11" t="s">
        <v>56</v>
      </c>
      <c r="E36" s="11"/>
      <c r="F36" s="11"/>
      <c r="G36" s="11"/>
    </row>
    <row r="37" spans="1:7" ht="25.5">
      <c r="A37" s="11"/>
      <c r="B37" s="12"/>
      <c r="C37" s="11"/>
      <c r="D37" s="11" t="s">
        <v>57</v>
      </c>
      <c r="E37" s="11" t="s">
        <v>33</v>
      </c>
      <c r="F37" s="11">
        <v>8339</v>
      </c>
      <c r="G37" s="11"/>
    </row>
    <row r="38" spans="1:7" ht="25.5">
      <c r="A38" s="11"/>
      <c r="B38" s="12"/>
      <c r="C38" s="11"/>
      <c r="D38" s="11" t="s">
        <v>58</v>
      </c>
      <c r="E38" s="11" t="s">
        <v>33</v>
      </c>
      <c r="F38" s="11">
        <v>6896</v>
      </c>
      <c r="G38" s="11"/>
    </row>
    <row r="39" spans="1:7" ht="25.5">
      <c r="A39" s="11"/>
      <c r="B39" s="13" t="s">
        <v>51</v>
      </c>
      <c r="C39" s="11" t="s">
        <v>59</v>
      </c>
      <c r="D39" s="11" t="s">
        <v>60</v>
      </c>
      <c r="E39" s="11"/>
      <c r="F39" s="14"/>
      <c r="G39" s="11"/>
    </row>
    <row r="40" spans="1:7" ht="25.5">
      <c r="A40" s="11"/>
      <c r="B40" s="14"/>
      <c r="C40" s="18"/>
      <c r="D40" s="11" t="s">
        <v>61</v>
      </c>
      <c r="E40" s="11" t="s">
        <v>33</v>
      </c>
      <c r="F40" s="11">
        <v>6896</v>
      </c>
      <c r="G40" s="11"/>
    </row>
    <row r="41" spans="1:7" ht="13.5" customHeight="1">
      <c r="A41" s="15"/>
      <c r="B41" s="17"/>
      <c r="C41" s="44" t="s">
        <v>62</v>
      </c>
      <c r="D41" s="44"/>
      <c r="E41" s="45"/>
      <c r="F41" s="44"/>
      <c r="G41" s="44"/>
    </row>
    <row r="42" spans="1:7" ht="14.25">
      <c r="A42" s="11"/>
      <c r="B42" s="13" t="s">
        <v>51</v>
      </c>
      <c r="C42" s="11" t="s">
        <v>52</v>
      </c>
      <c r="D42" s="37" t="s">
        <v>53</v>
      </c>
      <c r="E42" s="40"/>
      <c r="F42" s="38"/>
      <c r="G42" s="11"/>
    </row>
    <row r="43" spans="1:7" ht="25.5">
      <c r="A43" s="11"/>
      <c r="B43" s="12"/>
      <c r="C43" s="11"/>
      <c r="D43" s="37" t="s">
        <v>63</v>
      </c>
      <c r="E43" s="41" t="s">
        <v>33</v>
      </c>
      <c r="F43" s="38">
        <v>550</v>
      </c>
      <c r="G43" s="11"/>
    </row>
    <row r="44" spans="1:7" ht="25.5">
      <c r="A44" s="11"/>
      <c r="B44" s="13" t="s">
        <v>51</v>
      </c>
      <c r="C44" s="11" t="s">
        <v>55</v>
      </c>
      <c r="D44" s="11" t="s">
        <v>56</v>
      </c>
      <c r="E44" s="39"/>
      <c r="F44" s="11"/>
      <c r="G44" s="11"/>
    </row>
    <row r="45" spans="1:7" ht="25.5">
      <c r="A45" s="11"/>
      <c r="B45" s="12"/>
      <c r="C45" s="11"/>
      <c r="D45" s="11" t="s">
        <v>58</v>
      </c>
      <c r="E45" s="11" t="s">
        <v>33</v>
      </c>
      <c r="F45" s="11">
        <v>550</v>
      </c>
      <c r="G45" s="11"/>
    </row>
    <row r="46" spans="1:7" ht="25.5">
      <c r="A46" s="11"/>
      <c r="B46" s="13" t="s">
        <v>51</v>
      </c>
      <c r="C46" s="11" t="s">
        <v>59</v>
      </c>
      <c r="D46" s="11" t="s">
        <v>60</v>
      </c>
      <c r="E46" s="11"/>
      <c r="F46" s="14"/>
      <c r="G46" s="11"/>
    </row>
    <row r="47" spans="1:7" ht="25.5">
      <c r="A47" s="11"/>
      <c r="B47" s="12"/>
      <c r="C47" s="11"/>
      <c r="D47" s="11" t="s">
        <v>61</v>
      </c>
      <c r="E47" s="11" t="s">
        <v>33</v>
      </c>
      <c r="F47" s="11">
        <v>496</v>
      </c>
      <c r="G47" s="11"/>
    </row>
    <row r="48" spans="1:7" ht="13.5" customHeight="1">
      <c r="A48" s="15"/>
      <c r="B48" s="17"/>
      <c r="C48" s="44" t="s">
        <v>64</v>
      </c>
      <c r="D48" s="44"/>
      <c r="E48" s="44"/>
      <c r="F48" s="44"/>
      <c r="G48" s="44"/>
    </row>
    <row r="49" spans="1:7" ht="14.25">
      <c r="A49" s="11"/>
      <c r="B49" s="13" t="s">
        <v>51</v>
      </c>
      <c r="C49" s="11" t="s">
        <v>52</v>
      </c>
      <c r="D49" s="11" t="s">
        <v>53</v>
      </c>
      <c r="E49" s="11"/>
      <c r="F49" s="11"/>
      <c r="G49" s="11"/>
    </row>
    <row r="50" spans="1:7" ht="25.5">
      <c r="A50" s="11"/>
      <c r="B50" s="12"/>
      <c r="C50" s="11"/>
      <c r="D50" s="11" t="s">
        <v>65</v>
      </c>
      <c r="E50" s="11" t="s">
        <v>33</v>
      </c>
      <c r="F50" s="11">
        <v>146</v>
      </c>
      <c r="G50" s="11"/>
    </row>
    <row r="51" spans="1:7" ht="25.5">
      <c r="A51" s="11"/>
      <c r="B51" s="13" t="s">
        <v>51</v>
      </c>
      <c r="C51" s="11" t="s">
        <v>55</v>
      </c>
      <c r="D51" s="11" t="s">
        <v>56</v>
      </c>
      <c r="E51" s="11"/>
      <c r="F51" s="11"/>
      <c r="G51" s="11"/>
    </row>
    <row r="52" spans="1:7" ht="38.25">
      <c r="A52" s="11"/>
      <c r="B52" s="12"/>
      <c r="C52" s="11"/>
      <c r="D52" s="11" t="s">
        <v>66</v>
      </c>
      <c r="E52" s="11" t="s">
        <v>33</v>
      </c>
      <c r="F52" s="11">
        <v>146</v>
      </c>
      <c r="G52" s="11"/>
    </row>
    <row r="53" spans="1:7" ht="13.5" customHeight="1">
      <c r="A53" s="15"/>
      <c r="B53" s="17"/>
      <c r="C53" s="44" t="s">
        <v>67</v>
      </c>
      <c r="D53" s="44"/>
      <c r="E53" s="44"/>
      <c r="F53" s="44"/>
      <c r="G53" s="44"/>
    </row>
    <row r="54" spans="1:7" ht="14.25">
      <c r="A54" s="11"/>
      <c r="B54" s="13" t="s">
        <v>51</v>
      </c>
      <c r="C54" s="11" t="s">
        <v>52</v>
      </c>
      <c r="D54" s="11" t="s">
        <v>53</v>
      </c>
      <c r="E54" s="11"/>
      <c r="F54" s="11"/>
      <c r="G54" s="11"/>
    </row>
    <row r="55" spans="1:7" ht="25.5">
      <c r="A55" s="11"/>
      <c r="B55" s="12"/>
      <c r="C55" s="11"/>
      <c r="D55" s="11" t="s">
        <v>65</v>
      </c>
      <c r="E55" s="11" t="s">
        <v>33</v>
      </c>
      <c r="F55" s="11">
        <v>411</v>
      </c>
      <c r="G55" s="11"/>
    </row>
    <row r="56" spans="1:7" ht="25.5">
      <c r="A56" s="11"/>
      <c r="B56" s="13" t="s">
        <v>51</v>
      </c>
      <c r="C56" s="11" t="s">
        <v>55</v>
      </c>
      <c r="D56" s="11" t="s">
        <v>56</v>
      </c>
      <c r="E56" s="11"/>
      <c r="F56" s="11"/>
      <c r="G56" s="11"/>
    </row>
    <row r="57" spans="1:7" ht="38.25">
      <c r="A57" s="11"/>
      <c r="B57" s="12"/>
      <c r="C57" s="11"/>
      <c r="D57" s="11" t="s">
        <v>66</v>
      </c>
      <c r="E57" s="11" t="s">
        <v>33</v>
      </c>
      <c r="F57" s="11">
        <v>411</v>
      </c>
      <c r="G57" s="11"/>
    </row>
    <row r="58" spans="1:7" ht="13.5" customHeight="1">
      <c r="A58" s="15"/>
      <c r="B58" s="17"/>
      <c r="C58" s="44" t="s">
        <v>68</v>
      </c>
      <c r="D58" s="44"/>
      <c r="E58" s="44"/>
      <c r="F58" s="44"/>
      <c r="G58" s="44"/>
    </row>
    <row r="59" spans="1:7" ht="13.5" customHeight="1">
      <c r="A59" s="15"/>
      <c r="B59" s="17"/>
      <c r="C59" s="44" t="s">
        <v>50</v>
      </c>
      <c r="D59" s="44"/>
      <c r="E59" s="44"/>
      <c r="F59" s="44"/>
      <c r="G59" s="44"/>
    </row>
    <row r="60" spans="1:7" ht="14.25">
      <c r="A60" s="11"/>
      <c r="B60" s="13" t="s">
        <v>69</v>
      </c>
      <c r="C60" s="11" t="s">
        <v>70</v>
      </c>
      <c r="D60" s="11" t="s">
        <v>71</v>
      </c>
      <c r="E60" s="11"/>
      <c r="F60" s="11"/>
      <c r="G60" s="11"/>
    </row>
    <row r="61" spans="1:7" ht="51">
      <c r="A61" s="11"/>
      <c r="B61" s="12"/>
      <c r="C61" s="11"/>
      <c r="D61" s="11" t="s">
        <v>72</v>
      </c>
      <c r="E61" s="11" t="s">
        <v>33</v>
      </c>
      <c r="F61" s="11">
        <v>6896</v>
      </c>
      <c r="G61" s="11"/>
    </row>
    <row r="62" spans="1:7" ht="13.5" customHeight="1">
      <c r="A62" s="15"/>
      <c r="B62" s="17"/>
      <c r="C62" s="44" t="s">
        <v>62</v>
      </c>
      <c r="D62" s="44"/>
      <c r="E62" s="44"/>
      <c r="F62" s="44"/>
      <c r="G62" s="44"/>
    </row>
    <row r="63" spans="1:7" ht="14.25">
      <c r="A63" s="11"/>
      <c r="B63" s="13" t="s">
        <v>69</v>
      </c>
      <c r="C63" s="11" t="s">
        <v>70</v>
      </c>
      <c r="D63" s="11" t="s">
        <v>71</v>
      </c>
      <c r="E63" s="11"/>
      <c r="F63" s="11"/>
      <c r="G63" s="11"/>
    </row>
    <row r="64" spans="1:7" ht="51">
      <c r="A64" s="11"/>
      <c r="B64" s="12"/>
      <c r="C64" s="11"/>
      <c r="D64" s="11" t="s">
        <v>72</v>
      </c>
      <c r="E64" s="11" t="s">
        <v>33</v>
      </c>
      <c r="F64" s="11">
        <v>496</v>
      </c>
      <c r="G64" s="11"/>
    </row>
    <row r="65" spans="1:7" ht="13.5" customHeight="1">
      <c r="A65" s="15"/>
      <c r="B65" s="17"/>
      <c r="C65" s="44" t="s">
        <v>64</v>
      </c>
      <c r="D65" s="44"/>
      <c r="E65" s="44"/>
      <c r="F65" s="44"/>
      <c r="G65" s="44"/>
    </row>
    <row r="66" spans="1:7" ht="14.25">
      <c r="A66" s="11"/>
      <c r="B66" s="13" t="s">
        <v>69</v>
      </c>
      <c r="C66" s="11" t="s">
        <v>73</v>
      </c>
      <c r="D66" s="11" t="s">
        <v>71</v>
      </c>
      <c r="E66" s="11"/>
      <c r="F66" s="11"/>
      <c r="G66" s="11"/>
    </row>
    <row r="67" spans="1:7" ht="51">
      <c r="A67" s="11"/>
      <c r="B67" s="12"/>
      <c r="C67" s="11"/>
      <c r="D67" s="11" t="s">
        <v>74</v>
      </c>
      <c r="E67" s="11" t="s">
        <v>33</v>
      </c>
      <c r="F67" s="11">
        <v>146</v>
      </c>
      <c r="G67" s="11"/>
    </row>
    <row r="68" spans="1:7" ht="13.5" customHeight="1">
      <c r="A68" s="15"/>
      <c r="B68" s="17"/>
      <c r="C68" s="44" t="s">
        <v>67</v>
      </c>
      <c r="D68" s="44"/>
      <c r="E68" s="44"/>
      <c r="F68" s="44"/>
      <c r="G68" s="44"/>
    </row>
    <row r="69" spans="1:7" ht="14.25">
      <c r="A69" s="11"/>
      <c r="B69" s="13" t="s">
        <v>69</v>
      </c>
      <c r="C69" s="11" t="s">
        <v>73</v>
      </c>
      <c r="D69" s="11" t="s">
        <v>71</v>
      </c>
      <c r="E69" s="11"/>
      <c r="F69" s="11"/>
      <c r="G69" s="11"/>
    </row>
    <row r="70" spans="1:7" ht="51">
      <c r="A70" s="11"/>
      <c r="B70" s="12"/>
      <c r="C70" s="11"/>
      <c r="D70" s="11" t="s">
        <v>74</v>
      </c>
      <c r="E70" s="11" t="s">
        <v>33</v>
      </c>
      <c r="F70" s="11">
        <v>411</v>
      </c>
      <c r="G70" s="11"/>
    </row>
    <row r="71" spans="1:7" ht="13.5" customHeight="1">
      <c r="A71" s="15"/>
      <c r="B71" s="17"/>
      <c r="C71" s="44" t="s">
        <v>75</v>
      </c>
      <c r="D71" s="44"/>
      <c r="E71" s="44"/>
      <c r="F71" s="44"/>
      <c r="G71" s="44"/>
    </row>
    <row r="72" spans="1:7" ht="14.25">
      <c r="A72" s="11"/>
      <c r="B72" s="13" t="s">
        <v>76</v>
      </c>
      <c r="C72" s="11" t="s">
        <v>77</v>
      </c>
      <c r="D72" s="11" t="s">
        <v>78</v>
      </c>
      <c r="E72" s="11"/>
      <c r="F72" s="11"/>
      <c r="G72" s="11"/>
    </row>
    <row r="73" spans="1:7" ht="14.25">
      <c r="A73" s="11"/>
      <c r="B73" s="12"/>
      <c r="C73" s="11"/>
      <c r="D73" s="11" t="s">
        <v>79</v>
      </c>
      <c r="E73" s="11" t="s">
        <v>28</v>
      </c>
      <c r="F73" s="11">
        <v>3</v>
      </c>
      <c r="G73" s="11"/>
    </row>
    <row r="74" spans="1:7" ht="25.5">
      <c r="A74" s="11"/>
      <c r="B74" s="12"/>
      <c r="C74" s="11"/>
      <c r="D74" s="11" t="s">
        <v>80</v>
      </c>
      <c r="E74" s="11" t="s">
        <v>28</v>
      </c>
      <c r="F74" s="11">
        <v>3</v>
      </c>
      <c r="G74" s="11"/>
    </row>
    <row r="75" spans="1:7" ht="14.25">
      <c r="A75" s="11"/>
      <c r="B75" s="12"/>
      <c r="C75" s="11"/>
      <c r="D75" s="11" t="s">
        <v>81</v>
      </c>
      <c r="E75" s="11" t="s">
        <v>28</v>
      </c>
      <c r="F75" s="11">
        <v>3</v>
      </c>
      <c r="G75" s="11"/>
    </row>
    <row r="76" spans="1:7" ht="13.5" customHeight="1">
      <c r="A76" s="15"/>
      <c r="B76" s="16"/>
      <c r="C76" s="44" t="s">
        <v>82</v>
      </c>
      <c r="D76" s="44"/>
      <c r="E76" s="44"/>
      <c r="F76" s="44"/>
      <c r="G76" s="44"/>
    </row>
    <row r="77" spans="1:7" ht="13.5" customHeight="1">
      <c r="A77" s="15"/>
      <c r="B77" s="17"/>
      <c r="C77" s="44" t="s">
        <v>50</v>
      </c>
      <c r="D77" s="44"/>
      <c r="E77" s="44"/>
      <c r="F77" s="44"/>
      <c r="G77" s="44"/>
    </row>
    <row r="78" spans="1:10" ht="14.25">
      <c r="A78" s="11"/>
      <c r="B78" s="12" t="s">
        <v>83</v>
      </c>
      <c r="C78" s="11" t="s">
        <v>84</v>
      </c>
      <c r="D78" s="11" t="s">
        <v>85</v>
      </c>
      <c r="E78" s="11"/>
      <c r="F78" s="11"/>
      <c r="G78" s="11"/>
      <c r="J78" s="19"/>
    </row>
    <row r="79" spans="1:7" ht="51">
      <c r="A79" s="11"/>
      <c r="B79" s="12"/>
      <c r="C79" s="11"/>
      <c r="D79" s="11" t="s">
        <v>155</v>
      </c>
      <c r="E79" s="11" t="s">
        <v>40</v>
      </c>
      <c r="F79" s="26">
        <f>Obliczenia!G99</f>
        <v>1830.0599999999995</v>
      </c>
      <c r="G79" s="11"/>
    </row>
    <row r="80" spans="1:7" ht="51">
      <c r="A80" s="11"/>
      <c r="B80" s="12"/>
      <c r="C80" s="11"/>
      <c r="D80" s="11" t="s">
        <v>86</v>
      </c>
      <c r="E80" s="11" t="s">
        <v>40</v>
      </c>
      <c r="F80" s="26">
        <f>Obliczenia!G123</f>
        <v>449.40000000000003</v>
      </c>
      <c r="G80" s="11"/>
    </row>
    <row r="81" spans="1:7" ht="76.5">
      <c r="A81" s="11"/>
      <c r="B81" s="12"/>
      <c r="C81" s="11"/>
      <c r="D81" s="11" t="s">
        <v>87</v>
      </c>
      <c r="E81" s="11" t="s">
        <v>40</v>
      </c>
      <c r="F81" s="26">
        <f>Obliczenia!G147</f>
        <v>376.09000000000003</v>
      </c>
      <c r="G81" s="11"/>
    </row>
    <row r="82" spans="1:7" ht="13.5" customHeight="1">
      <c r="A82" s="15"/>
      <c r="B82" s="17"/>
      <c r="C82" s="44" t="s">
        <v>62</v>
      </c>
      <c r="D82" s="44"/>
      <c r="E82" s="44"/>
      <c r="F82" s="44"/>
      <c r="G82" s="44"/>
    </row>
    <row r="83" spans="1:7" ht="25.5">
      <c r="A83" s="11"/>
      <c r="B83" s="13" t="s">
        <v>88</v>
      </c>
      <c r="C83" s="11" t="s">
        <v>89</v>
      </c>
      <c r="D83" s="11" t="s">
        <v>154</v>
      </c>
      <c r="E83" s="11" t="s">
        <v>40</v>
      </c>
      <c r="F83" s="26">
        <f>Obliczenia!G40</f>
        <v>356.20000000000005</v>
      </c>
      <c r="G83" s="11"/>
    </row>
    <row r="84" spans="1:7" ht="13.5" customHeight="1">
      <c r="A84" s="15"/>
      <c r="B84" s="17"/>
      <c r="C84" s="44" t="s">
        <v>64</v>
      </c>
      <c r="D84" s="44"/>
      <c r="E84" s="44"/>
      <c r="F84" s="44"/>
      <c r="G84" s="44"/>
    </row>
    <row r="85" spans="1:7" ht="25.5">
      <c r="A85" s="11"/>
      <c r="B85" s="13" t="s">
        <v>88</v>
      </c>
      <c r="C85" s="11" t="s">
        <v>89</v>
      </c>
      <c r="D85" s="11" t="s">
        <v>90</v>
      </c>
      <c r="E85" s="11" t="s">
        <v>40</v>
      </c>
      <c r="F85" s="26">
        <f>Obliczenia!G68</f>
        <v>125.19999999999999</v>
      </c>
      <c r="G85" s="11"/>
    </row>
    <row r="86" spans="1:7" ht="13.5" customHeight="1">
      <c r="A86" s="15"/>
      <c r="B86" s="17"/>
      <c r="C86" s="44" t="s">
        <v>67</v>
      </c>
      <c r="D86" s="44"/>
      <c r="E86" s="44"/>
      <c r="F86" s="44"/>
      <c r="G86" s="44"/>
    </row>
    <row r="87" spans="1:7" ht="25.5">
      <c r="A87" s="11"/>
      <c r="B87" s="13" t="s">
        <v>88</v>
      </c>
      <c r="C87" s="11" t="s">
        <v>89</v>
      </c>
      <c r="D87" s="11" t="s">
        <v>157</v>
      </c>
      <c r="E87" s="11" t="s">
        <v>40</v>
      </c>
      <c r="F87" s="26">
        <f>Obliczenia!G75</f>
        <v>279.84</v>
      </c>
      <c r="G87" s="11"/>
    </row>
    <row r="88" spans="1:7" ht="13.5" customHeight="1">
      <c r="A88" s="15"/>
      <c r="B88" s="20"/>
      <c r="C88" s="44" t="s">
        <v>91</v>
      </c>
      <c r="D88" s="44"/>
      <c r="E88" s="44"/>
      <c r="F88" s="44"/>
      <c r="G88" s="44"/>
    </row>
    <row r="89" spans="1:7" ht="14.25">
      <c r="A89" s="11"/>
      <c r="B89" s="13" t="s">
        <v>92</v>
      </c>
      <c r="C89" s="11" t="s">
        <v>93</v>
      </c>
      <c r="D89" s="11" t="s">
        <v>94</v>
      </c>
      <c r="E89" s="11"/>
      <c r="F89" s="11"/>
      <c r="G89" s="11"/>
    </row>
    <row r="90" spans="1:7" ht="25.5">
      <c r="A90" s="11"/>
      <c r="B90" s="12"/>
      <c r="C90" s="11"/>
      <c r="D90" s="11" t="s">
        <v>95</v>
      </c>
      <c r="E90" s="11" t="s">
        <v>33</v>
      </c>
      <c r="F90" s="26">
        <f>2490.8+68.5</f>
        <v>2559.3</v>
      </c>
      <c r="G90" s="11"/>
    </row>
    <row r="91" spans="1:7" ht="25.5">
      <c r="A91" s="11"/>
      <c r="B91" s="12"/>
      <c r="C91" s="11"/>
      <c r="D91" s="11" t="s">
        <v>96</v>
      </c>
      <c r="E91" s="11" t="s">
        <v>28</v>
      </c>
      <c r="F91" s="11"/>
      <c r="G91" s="11"/>
    </row>
    <row r="92" spans="1:7" ht="14.25">
      <c r="A92" s="27"/>
      <c r="B92" s="28"/>
      <c r="C92" s="42" t="s">
        <v>149</v>
      </c>
      <c r="D92" s="43"/>
      <c r="E92" s="27"/>
      <c r="F92" s="27"/>
      <c r="G92" s="27"/>
    </row>
    <row r="93" spans="1:7" ht="25.5">
      <c r="A93" s="11"/>
      <c r="B93" s="12"/>
      <c r="C93" s="11"/>
      <c r="D93" s="32" t="s">
        <v>150</v>
      </c>
      <c r="E93" s="32" t="s">
        <v>28</v>
      </c>
      <c r="F93" s="32">
        <v>14</v>
      </c>
      <c r="G93" s="32"/>
    </row>
    <row r="94" spans="1:7" ht="25.5">
      <c r="A94" s="11"/>
      <c r="B94" s="12"/>
      <c r="C94" s="11"/>
      <c r="D94" s="32" t="s">
        <v>152</v>
      </c>
      <c r="E94" s="32" t="s">
        <v>40</v>
      </c>
      <c r="F94" s="32">
        <f>1+2+2.5+2+1.5+0.5+6.5+1.5+6+1.5+5.5+1.5+2+2+1.5+100</f>
        <v>137.5</v>
      </c>
      <c r="G94" s="32"/>
    </row>
    <row r="95" spans="1:7" ht="25.5">
      <c r="A95" s="29"/>
      <c r="B95" s="30"/>
      <c r="C95" s="29"/>
      <c r="D95" s="33" t="s">
        <v>151</v>
      </c>
      <c r="E95" s="33" t="s">
        <v>28</v>
      </c>
      <c r="F95" s="33">
        <v>3</v>
      </c>
      <c r="G95" s="33"/>
    </row>
    <row r="96" spans="1:7" ht="25.5">
      <c r="A96" s="31"/>
      <c r="B96" s="31"/>
      <c r="C96" s="31"/>
      <c r="D96" s="34" t="s">
        <v>153</v>
      </c>
      <c r="E96" s="35" t="s">
        <v>40</v>
      </c>
      <c r="F96" s="36">
        <f>216+2.67+2.36+1.83+0.86</f>
        <v>223.72000000000003</v>
      </c>
      <c r="G96" s="35"/>
    </row>
  </sheetData>
  <sheetProtection/>
  <mergeCells count="23">
    <mergeCell ref="A1:G1"/>
    <mergeCell ref="A2:G2"/>
    <mergeCell ref="C5:G5"/>
    <mergeCell ref="C11:G11"/>
    <mergeCell ref="C27:G27"/>
    <mergeCell ref="C32:G32"/>
    <mergeCell ref="C33:G33"/>
    <mergeCell ref="C41:G41"/>
    <mergeCell ref="C48:G48"/>
    <mergeCell ref="C53:G53"/>
    <mergeCell ref="C58:G58"/>
    <mergeCell ref="C59:G59"/>
    <mergeCell ref="C62:G62"/>
    <mergeCell ref="C65:G65"/>
    <mergeCell ref="C68:G68"/>
    <mergeCell ref="C71:G71"/>
    <mergeCell ref="C76:G76"/>
    <mergeCell ref="C92:D92"/>
    <mergeCell ref="C77:G77"/>
    <mergeCell ref="C82:G82"/>
    <mergeCell ref="C84:G84"/>
    <mergeCell ref="C86:G86"/>
    <mergeCell ref="C88:G88"/>
  </mergeCells>
  <printOptions/>
  <pageMargins left="0.7" right="0.7" top="0.75" bottom="0.75" header="0.5118055555555555" footer="0.5118055555555555"/>
  <pageSetup horizontalDpi="300" verticalDpi="300" orientation="portrait" paperSize="9" scale="90" r:id="rId1"/>
  <headerFooter differentOddEven="1" differentFirst="1" alignWithMargins="0">
    <oddFooter>&amp;C7</oddFooter>
    <evenFooter>&amp;C6</evenFooter>
    <firstFooter>&amp;C5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I104" activeCellId="1" sqref="C89 I104"/>
    </sheetView>
  </sheetViews>
  <sheetFormatPr defaultColWidth="8.796875" defaultRowHeight="14.25"/>
  <sheetData>
    <row r="1" spans="1:7" ht="14.25" customHeight="1">
      <c r="A1" s="51" t="s">
        <v>97</v>
      </c>
      <c r="B1" s="51"/>
      <c r="C1" s="51"/>
      <c r="D1" s="51"/>
      <c r="E1" s="51"/>
      <c r="F1" s="51"/>
      <c r="G1" s="51"/>
    </row>
    <row r="2" spans="1:7" ht="13.5" customHeight="1">
      <c r="A2" s="15"/>
      <c r="B2" s="17"/>
      <c r="C2" s="44" t="s">
        <v>98</v>
      </c>
      <c r="D2" s="44"/>
      <c r="E2" s="44"/>
      <c r="F2" s="44"/>
      <c r="G2" s="44"/>
    </row>
    <row r="3" spans="1:7" ht="14.25">
      <c r="A3" s="18" t="s">
        <v>99</v>
      </c>
      <c r="B3" s="18" t="s">
        <v>100</v>
      </c>
      <c r="C3" s="52" t="s">
        <v>101</v>
      </c>
      <c r="D3" s="52"/>
      <c r="E3" s="52"/>
      <c r="F3" s="52"/>
      <c r="G3" s="18" t="s">
        <v>102</v>
      </c>
    </row>
    <row r="4" spans="1:7" ht="28.5">
      <c r="A4" s="18"/>
      <c r="B4" s="21" t="s">
        <v>103</v>
      </c>
      <c r="C4" s="18"/>
      <c r="D4" s="18"/>
      <c r="E4" s="18"/>
      <c r="F4" s="18"/>
      <c r="G4" s="18"/>
    </row>
    <row r="5" spans="1:7" ht="14.25">
      <c r="A5" s="18" t="s">
        <v>104</v>
      </c>
      <c r="B5" s="18">
        <v>2.13</v>
      </c>
      <c r="C5" s="18">
        <v>2.37</v>
      </c>
      <c r="D5" s="18">
        <v>1.41</v>
      </c>
      <c r="E5" s="18">
        <v>1.41</v>
      </c>
      <c r="F5" s="18">
        <v>3</v>
      </c>
      <c r="G5" s="18">
        <f aca="true" t="shared" si="0" ref="G5:G39">SUM(B5:F5)</f>
        <v>10.32</v>
      </c>
    </row>
    <row r="6" spans="1:7" ht="14.25">
      <c r="A6" s="18" t="s">
        <v>105</v>
      </c>
      <c r="B6" s="18">
        <v>1.44</v>
      </c>
      <c r="C6" s="18">
        <v>1.49</v>
      </c>
      <c r="D6" s="18">
        <v>1.41</v>
      </c>
      <c r="E6" s="18">
        <v>1.41</v>
      </c>
      <c r="F6" s="18">
        <v>3</v>
      </c>
      <c r="G6" s="18">
        <f t="shared" si="0"/>
        <v>8.75</v>
      </c>
    </row>
    <row r="7" spans="1:7" ht="14.25">
      <c r="A7" s="18" t="s">
        <v>106</v>
      </c>
      <c r="B7" s="18">
        <v>1.92</v>
      </c>
      <c r="C7" s="18">
        <v>2.08</v>
      </c>
      <c r="D7" s="18">
        <v>1.41</v>
      </c>
      <c r="E7" s="18">
        <v>1.41</v>
      </c>
      <c r="F7" s="18">
        <v>3</v>
      </c>
      <c r="G7" s="18">
        <f t="shared" si="0"/>
        <v>9.82</v>
      </c>
    </row>
    <row r="8" spans="1:7" ht="14.25">
      <c r="A8" s="18" t="s">
        <v>107</v>
      </c>
      <c r="B8" s="18">
        <v>3.8</v>
      </c>
      <c r="C8" s="18">
        <v>3.86</v>
      </c>
      <c r="D8" s="18">
        <v>1.41</v>
      </c>
      <c r="E8" s="18">
        <v>1.41</v>
      </c>
      <c r="F8" s="18">
        <v>3</v>
      </c>
      <c r="G8" s="18">
        <f t="shared" si="0"/>
        <v>13.48</v>
      </c>
    </row>
    <row r="9" spans="1:7" ht="14.25">
      <c r="A9" s="18" t="s">
        <v>108</v>
      </c>
      <c r="B9" s="18">
        <v>5.3</v>
      </c>
      <c r="C9" s="18">
        <v>5.32</v>
      </c>
      <c r="D9" s="18">
        <v>1.41</v>
      </c>
      <c r="E9" s="18">
        <v>1.41</v>
      </c>
      <c r="F9" s="18">
        <v>3</v>
      </c>
      <c r="G9" s="18">
        <f t="shared" si="0"/>
        <v>16.44</v>
      </c>
    </row>
    <row r="10" spans="1:7" ht="14.25">
      <c r="A10" s="18" t="s">
        <v>109</v>
      </c>
      <c r="B10" s="18">
        <v>5.32</v>
      </c>
      <c r="C10" s="18">
        <v>5.32</v>
      </c>
      <c r="D10" s="18">
        <v>1.41</v>
      </c>
      <c r="E10" s="18">
        <v>1.41</v>
      </c>
      <c r="F10" s="18">
        <v>3</v>
      </c>
      <c r="G10" s="18">
        <f t="shared" si="0"/>
        <v>16.46</v>
      </c>
    </row>
    <row r="11" spans="1:7" ht="14.25">
      <c r="A11" s="18" t="s">
        <v>110</v>
      </c>
      <c r="B11" s="18">
        <v>5.8</v>
      </c>
      <c r="C11" s="18">
        <v>5.77</v>
      </c>
      <c r="D11" s="18">
        <v>1.41</v>
      </c>
      <c r="E11" s="18">
        <v>1.41</v>
      </c>
      <c r="F11" s="18">
        <v>3</v>
      </c>
      <c r="G11" s="18">
        <f t="shared" si="0"/>
        <v>17.39</v>
      </c>
    </row>
    <row r="12" spans="1:7" ht="14.25">
      <c r="A12" s="18" t="s">
        <v>111</v>
      </c>
      <c r="B12" s="18">
        <v>1.62</v>
      </c>
      <c r="C12" s="18">
        <v>1.62</v>
      </c>
      <c r="D12" s="18">
        <v>1.41</v>
      </c>
      <c r="E12" s="18">
        <v>1.41</v>
      </c>
      <c r="F12" s="18">
        <v>3</v>
      </c>
      <c r="G12" s="18">
        <f t="shared" si="0"/>
        <v>9.06</v>
      </c>
    </row>
    <row r="13" spans="1:7" ht="14.25">
      <c r="A13" s="18" t="s">
        <v>112</v>
      </c>
      <c r="B13" s="18"/>
      <c r="C13" s="18"/>
      <c r="D13" s="18">
        <v>1.41</v>
      </c>
      <c r="E13" s="18">
        <v>1.41</v>
      </c>
      <c r="F13" s="18">
        <v>3</v>
      </c>
      <c r="G13" s="18">
        <f t="shared" si="0"/>
        <v>5.82</v>
      </c>
    </row>
    <row r="14" spans="1:7" ht="14.25">
      <c r="A14" s="18" t="s">
        <v>113</v>
      </c>
      <c r="B14" s="18">
        <v>3.57</v>
      </c>
      <c r="C14" s="18">
        <v>3.57</v>
      </c>
      <c r="D14" s="18">
        <v>1.41</v>
      </c>
      <c r="E14" s="18">
        <v>1.41</v>
      </c>
      <c r="F14" s="18">
        <v>3</v>
      </c>
      <c r="G14" s="18">
        <f t="shared" si="0"/>
        <v>12.959999999999999</v>
      </c>
    </row>
    <row r="15" spans="1:7" ht="14.25">
      <c r="A15" s="18" t="s">
        <v>114</v>
      </c>
      <c r="B15" s="18">
        <v>5.69</v>
      </c>
      <c r="C15" s="18">
        <v>5.69</v>
      </c>
      <c r="D15" s="18">
        <v>1.41</v>
      </c>
      <c r="E15" s="18">
        <v>1.41</v>
      </c>
      <c r="F15" s="18">
        <v>3</v>
      </c>
      <c r="G15" s="18">
        <f t="shared" si="0"/>
        <v>17.200000000000003</v>
      </c>
    </row>
    <row r="16" spans="1:7" ht="14.25">
      <c r="A16" s="18" t="s">
        <v>115</v>
      </c>
      <c r="B16" s="18">
        <v>3.28</v>
      </c>
      <c r="C16" s="18">
        <v>3.4</v>
      </c>
      <c r="D16" s="18">
        <v>1.41</v>
      </c>
      <c r="E16" s="18">
        <v>1.41</v>
      </c>
      <c r="F16" s="18">
        <v>3</v>
      </c>
      <c r="G16" s="18">
        <f t="shared" si="0"/>
        <v>12.5</v>
      </c>
    </row>
    <row r="17" spans="1:7" ht="14.25">
      <c r="A17" s="18" t="s">
        <v>116</v>
      </c>
      <c r="B17" s="18">
        <v>1.9500000000000002</v>
      </c>
      <c r="C17" s="18">
        <v>1.9500000000000002</v>
      </c>
      <c r="D17" s="18">
        <v>1.41</v>
      </c>
      <c r="E17" s="18">
        <v>1.41</v>
      </c>
      <c r="F17" s="18">
        <v>3</v>
      </c>
      <c r="G17" s="18">
        <f t="shared" si="0"/>
        <v>9.72</v>
      </c>
    </row>
    <row r="18" spans="1:7" ht="14.25">
      <c r="A18" s="18" t="s">
        <v>117</v>
      </c>
      <c r="B18" s="18">
        <v>2.27</v>
      </c>
      <c r="C18" s="18">
        <v>2.2</v>
      </c>
      <c r="D18" s="18">
        <v>1.41</v>
      </c>
      <c r="E18" s="18">
        <v>1.41</v>
      </c>
      <c r="F18" s="18">
        <v>3</v>
      </c>
      <c r="G18" s="18">
        <f t="shared" si="0"/>
        <v>10.290000000000001</v>
      </c>
    </row>
    <row r="19" spans="1:7" ht="14.25">
      <c r="A19" s="18" t="s">
        <v>118</v>
      </c>
      <c r="B19" s="18">
        <v>1.64</v>
      </c>
      <c r="C19" s="18">
        <v>1.64</v>
      </c>
      <c r="D19" s="18">
        <v>1.41</v>
      </c>
      <c r="E19" s="18">
        <v>1.41</v>
      </c>
      <c r="F19" s="18">
        <v>3</v>
      </c>
      <c r="G19" s="18">
        <f t="shared" si="0"/>
        <v>9.1</v>
      </c>
    </row>
    <row r="20" spans="1:7" ht="14.25">
      <c r="A20" s="18" t="s">
        <v>119</v>
      </c>
      <c r="B20" s="18">
        <v>1.66</v>
      </c>
      <c r="C20" s="18">
        <v>1.67</v>
      </c>
      <c r="D20" s="18">
        <v>1.41</v>
      </c>
      <c r="E20" s="18">
        <v>1.41</v>
      </c>
      <c r="F20" s="18">
        <v>3</v>
      </c>
      <c r="G20" s="18">
        <f t="shared" si="0"/>
        <v>9.15</v>
      </c>
    </row>
    <row r="21" spans="1:7" ht="14.25">
      <c r="A21" s="18" t="s">
        <v>120</v>
      </c>
      <c r="B21" s="18">
        <v>1.5</v>
      </c>
      <c r="C21" s="18">
        <v>1.5</v>
      </c>
      <c r="D21" s="18">
        <v>1.41</v>
      </c>
      <c r="E21" s="18">
        <v>1.41</v>
      </c>
      <c r="F21" s="18">
        <v>3</v>
      </c>
      <c r="G21" s="18">
        <f t="shared" si="0"/>
        <v>8.82</v>
      </c>
    </row>
    <row r="22" spans="1:7" ht="14.25">
      <c r="A22" s="22" t="s">
        <v>121</v>
      </c>
      <c r="B22" s="22">
        <v>1.18</v>
      </c>
      <c r="C22" s="22">
        <v>1.1400000000000001</v>
      </c>
      <c r="D22" s="22">
        <v>1.41</v>
      </c>
      <c r="E22" s="18">
        <v>1.41</v>
      </c>
      <c r="F22" s="18">
        <v>3</v>
      </c>
      <c r="G22" s="18">
        <f t="shared" si="0"/>
        <v>8.14</v>
      </c>
    </row>
    <row r="23" spans="1:7" ht="14.25">
      <c r="A23" s="22" t="s">
        <v>122</v>
      </c>
      <c r="B23" s="22">
        <v>0.6000000000000001</v>
      </c>
      <c r="C23" s="22">
        <v>0.6000000000000001</v>
      </c>
      <c r="D23" s="22">
        <v>1.41</v>
      </c>
      <c r="E23" s="18">
        <v>1.41</v>
      </c>
      <c r="F23" s="18">
        <v>3</v>
      </c>
      <c r="G23" s="18">
        <f t="shared" si="0"/>
        <v>7.0200000000000005</v>
      </c>
    </row>
    <row r="24" spans="1:7" ht="14.25">
      <c r="A24" s="22" t="s">
        <v>123</v>
      </c>
      <c r="B24" s="22">
        <v>0.9</v>
      </c>
      <c r="C24" s="22">
        <v>0.9</v>
      </c>
      <c r="D24" s="22">
        <v>1.41</v>
      </c>
      <c r="E24" s="18">
        <v>1.41</v>
      </c>
      <c r="F24" s="18">
        <v>3</v>
      </c>
      <c r="G24" s="18">
        <f t="shared" si="0"/>
        <v>7.62</v>
      </c>
    </row>
    <row r="25" spans="1:7" ht="14.25">
      <c r="A25" s="22" t="s">
        <v>124</v>
      </c>
      <c r="B25" s="22">
        <v>5.36</v>
      </c>
      <c r="C25" s="22">
        <v>5.13</v>
      </c>
      <c r="D25" s="22">
        <v>1.41</v>
      </c>
      <c r="E25" s="18">
        <v>1.41</v>
      </c>
      <c r="F25" s="18">
        <v>3</v>
      </c>
      <c r="G25" s="18">
        <f t="shared" si="0"/>
        <v>16.310000000000002</v>
      </c>
    </row>
    <row r="26" spans="1:7" ht="14.25">
      <c r="A26" s="22" t="s">
        <v>125</v>
      </c>
      <c r="B26" s="22">
        <v>0.75</v>
      </c>
      <c r="C26" s="22">
        <v>0.9</v>
      </c>
      <c r="D26" s="22">
        <v>1.41</v>
      </c>
      <c r="E26" s="18">
        <v>1.41</v>
      </c>
      <c r="F26" s="18">
        <v>3</v>
      </c>
      <c r="G26" s="18">
        <f t="shared" si="0"/>
        <v>7.47</v>
      </c>
    </row>
    <row r="27" spans="1:7" ht="14.25">
      <c r="A27" s="22" t="s">
        <v>126</v>
      </c>
      <c r="B27" s="22">
        <v>1.77</v>
      </c>
      <c r="C27" s="22">
        <v>1.74</v>
      </c>
      <c r="D27" s="22">
        <v>1.41</v>
      </c>
      <c r="E27" s="18">
        <v>1.41</v>
      </c>
      <c r="F27" s="18">
        <v>3</v>
      </c>
      <c r="G27" s="18">
        <f t="shared" si="0"/>
        <v>9.33</v>
      </c>
    </row>
    <row r="28" spans="1:7" ht="14.25">
      <c r="A28" s="22" t="s">
        <v>127</v>
      </c>
      <c r="B28" s="22">
        <v>1.2</v>
      </c>
      <c r="C28" s="22">
        <v>1.03</v>
      </c>
      <c r="D28" s="22">
        <v>1.41</v>
      </c>
      <c r="E28" s="18">
        <v>1.41</v>
      </c>
      <c r="F28" s="18">
        <v>3</v>
      </c>
      <c r="G28" s="18">
        <f t="shared" si="0"/>
        <v>8.05</v>
      </c>
    </row>
    <row r="29" spans="1:7" ht="14.25">
      <c r="A29" s="22" t="s">
        <v>128</v>
      </c>
      <c r="B29" s="22">
        <v>2.03</v>
      </c>
      <c r="C29" s="22">
        <v>1.92</v>
      </c>
      <c r="D29" s="22">
        <v>1.41</v>
      </c>
      <c r="E29" s="18">
        <v>1.41</v>
      </c>
      <c r="F29" s="18">
        <v>3</v>
      </c>
      <c r="G29" s="18">
        <f t="shared" si="0"/>
        <v>9.77</v>
      </c>
    </row>
    <row r="30" spans="1:7" ht="14.25">
      <c r="A30" s="22" t="s">
        <v>129</v>
      </c>
      <c r="B30" s="22">
        <v>1.01</v>
      </c>
      <c r="C30" s="22">
        <v>1.05</v>
      </c>
      <c r="D30" s="22">
        <v>1.41</v>
      </c>
      <c r="E30" s="18">
        <v>1.41</v>
      </c>
      <c r="F30" s="18">
        <v>3</v>
      </c>
      <c r="G30" s="18">
        <f t="shared" si="0"/>
        <v>7.88</v>
      </c>
    </row>
    <row r="31" spans="1:7" ht="14.25">
      <c r="A31" s="22" t="s">
        <v>130</v>
      </c>
      <c r="B31" s="22">
        <v>0.9</v>
      </c>
      <c r="C31" s="22">
        <v>0.88</v>
      </c>
      <c r="D31" s="22">
        <v>1.41</v>
      </c>
      <c r="E31" s="18">
        <v>1.41</v>
      </c>
      <c r="F31" s="18">
        <v>3</v>
      </c>
      <c r="G31" s="18">
        <f t="shared" si="0"/>
        <v>7.6</v>
      </c>
    </row>
    <row r="32" spans="1:7" ht="14.25">
      <c r="A32" s="22" t="s">
        <v>131</v>
      </c>
      <c r="B32" s="22">
        <v>0.9</v>
      </c>
      <c r="C32" s="22">
        <v>0.83</v>
      </c>
      <c r="D32" s="22">
        <v>1.41</v>
      </c>
      <c r="E32" s="18">
        <v>1.41</v>
      </c>
      <c r="F32" s="18">
        <v>3</v>
      </c>
      <c r="G32" s="18">
        <f t="shared" si="0"/>
        <v>7.55</v>
      </c>
    </row>
    <row r="33" spans="1:7" ht="14.25">
      <c r="A33" s="22" t="s">
        <v>132</v>
      </c>
      <c r="B33" s="22">
        <v>0.94</v>
      </c>
      <c r="C33" s="22">
        <v>0.94</v>
      </c>
      <c r="D33" s="22">
        <v>1.41</v>
      </c>
      <c r="E33" s="18">
        <v>1.41</v>
      </c>
      <c r="F33" s="18">
        <v>3</v>
      </c>
      <c r="G33" s="18">
        <f t="shared" si="0"/>
        <v>7.7</v>
      </c>
    </row>
    <row r="34" spans="1:7" ht="14.25">
      <c r="A34" s="22" t="s">
        <v>133</v>
      </c>
      <c r="B34" s="22">
        <v>1.02</v>
      </c>
      <c r="C34" s="22">
        <v>1.02</v>
      </c>
      <c r="D34" s="22">
        <v>1.41</v>
      </c>
      <c r="E34" s="18">
        <v>1.41</v>
      </c>
      <c r="F34" s="18">
        <v>3</v>
      </c>
      <c r="G34" s="18">
        <f t="shared" si="0"/>
        <v>7.86</v>
      </c>
    </row>
    <row r="35" spans="1:7" ht="14.25">
      <c r="A35" s="22" t="s">
        <v>134</v>
      </c>
      <c r="B35" s="22">
        <v>1.09</v>
      </c>
      <c r="C35" s="22">
        <v>1.08</v>
      </c>
      <c r="D35" s="22">
        <v>1.41</v>
      </c>
      <c r="E35" s="18">
        <v>1.41</v>
      </c>
      <c r="F35" s="18">
        <v>3</v>
      </c>
      <c r="G35" s="18">
        <f t="shared" si="0"/>
        <v>7.99</v>
      </c>
    </row>
    <row r="36" spans="1:7" ht="14.25">
      <c r="A36" s="22" t="s">
        <v>135</v>
      </c>
      <c r="B36" s="22">
        <v>1.34</v>
      </c>
      <c r="C36" s="22">
        <v>1.47</v>
      </c>
      <c r="D36" s="22">
        <v>1.41</v>
      </c>
      <c r="E36" s="18">
        <v>1.41</v>
      </c>
      <c r="F36" s="18">
        <v>3</v>
      </c>
      <c r="G36" s="18">
        <f t="shared" si="0"/>
        <v>8.629999999999999</v>
      </c>
    </row>
    <row r="37" spans="1:7" ht="14.25">
      <c r="A37" s="22" t="s">
        <v>136</v>
      </c>
      <c r="B37" s="22">
        <v>1.86</v>
      </c>
      <c r="C37" s="22">
        <v>1.85</v>
      </c>
      <c r="D37" s="22">
        <v>1.41</v>
      </c>
      <c r="E37" s="18">
        <v>1.41</v>
      </c>
      <c r="F37" s="18">
        <v>3</v>
      </c>
      <c r="G37" s="18">
        <f t="shared" si="0"/>
        <v>9.530000000000001</v>
      </c>
    </row>
    <row r="38" spans="1:7" ht="14.25">
      <c r="A38" s="22" t="s">
        <v>137</v>
      </c>
      <c r="B38" s="22">
        <v>1.52</v>
      </c>
      <c r="C38" s="22">
        <v>1.53</v>
      </c>
      <c r="D38" s="22">
        <v>1.41</v>
      </c>
      <c r="E38" s="18">
        <v>1.41</v>
      </c>
      <c r="F38" s="18">
        <v>3</v>
      </c>
      <c r="G38" s="18">
        <f t="shared" si="0"/>
        <v>8.870000000000001</v>
      </c>
    </row>
    <row r="39" spans="1:7" ht="14.25">
      <c r="A39" s="22" t="s">
        <v>138</v>
      </c>
      <c r="B39" s="22">
        <v>2.81</v>
      </c>
      <c r="C39" s="22">
        <v>2.97</v>
      </c>
      <c r="D39" s="22">
        <v>1.41</v>
      </c>
      <c r="E39" s="18">
        <v>1.41</v>
      </c>
      <c r="F39" s="18">
        <v>3</v>
      </c>
      <c r="G39" s="18">
        <f t="shared" si="0"/>
        <v>11.6</v>
      </c>
    </row>
    <row r="40" spans="1:7" ht="15">
      <c r="A40" s="14"/>
      <c r="B40" s="14"/>
      <c r="C40" s="14"/>
      <c r="D40" s="14"/>
      <c r="E40" s="14"/>
      <c r="F40" s="14"/>
      <c r="G40" s="23">
        <f>SUM(G5:G39)</f>
        <v>356.20000000000005</v>
      </c>
    </row>
    <row r="43" spans="1:7" ht="13.5" customHeight="1">
      <c r="A43" s="51" t="s">
        <v>97</v>
      </c>
      <c r="B43" s="51"/>
      <c r="C43" s="51"/>
      <c r="D43" s="51"/>
      <c r="E43" s="51"/>
      <c r="F43" s="51"/>
      <c r="G43" s="51"/>
    </row>
    <row r="44" spans="1:7" ht="13.5" customHeight="1">
      <c r="A44" s="15"/>
      <c r="B44" s="17"/>
      <c r="C44" s="44" t="s">
        <v>139</v>
      </c>
      <c r="D44" s="44"/>
      <c r="E44" s="44"/>
      <c r="F44" s="44"/>
      <c r="G44" s="44"/>
    </row>
    <row r="45" spans="1:7" ht="14.25">
      <c r="A45" s="18" t="s">
        <v>99</v>
      </c>
      <c r="B45" s="18" t="s">
        <v>100</v>
      </c>
      <c r="C45" s="52" t="s">
        <v>101</v>
      </c>
      <c r="D45" s="52"/>
      <c r="E45" s="52"/>
      <c r="F45" s="52"/>
      <c r="G45" s="18" t="s">
        <v>102</v>
      </c>
    </row>
    <row r="46" spans="1:7" ht="28.5">
      <c r="A46" s="18"/>
      <c r="B46" s="21" t="s">
        <v>103</v>
      </c>
      <c r="C46" s="18"/>
      <c r="D46" s="18"/>
      <c r="E46" s="18"/>
      <c r="F46" s="18"/>
      <c r="G46" s="18"/>
    </row>
    <row r="47" spans="1:7" ht="14.25">
      <c r="A47" s="18"/>
      <c r="B47" s="18">
        <v>2.82</v>
      </c>
      <c r="C47" s="18">
        <v>2.69</v>
      </c>
      <c r="D47" s="18"/>
      <c r="E47" s="18"/>
      <c r="F47" s="18"/>
      <c r="G47" s="18">
        <f aca="true" t="shared" si="1" ref="G47:G67">SUM(B47:F47)</f>
        <v>5.51</v>
      </c>
    </row>
    <row r="48" spans="1:7" ht="14.25">
      <c r="A48" s="18"/>
      <c r="B48" s="18">
        <v>4.99</v>
      </c>
      <c r="C48" s="18">
        <v>1.5</v>
      </c>
      <c r="D48" s="18">
        <v>4.99</v>
      </c>
      <c r="E48" s="18"/>
      <c r="F48" s="18"/>
      <c r="G48" s="18">
        <f t="shared" si="1"/>
        <v>11.48</v>
      </c>
    </row>
    <row r="49" spans="1:7" ht="14.25">
      <c r="A49" s="18"/>
      <c r="B49" s="18">
        <v>2.5</v>
      </c>
      <c r="C49" s="18">
        <v>4.11</v>
      </c>
      <c r="D49" s="18"/>
      <c r="E49" s="18"/>
      <c r="F49" s="18"/>
      <c r="G49" s="18">
        <f t="shared" si="1"/>
        <v>6.61</v>
      </c>
    </row>
    <row r="50" spans="1:7" ht="14.25">
      <c r="A50" s="22"/>
      <c r="B50" s="22">
        <v>2.94</v>
      </c>
      <c r="C50" s="22">
        <v>2.51</v>
      </c>
      <c r="D50" s="22"/>
      <c r="E50" s="22"/>
      <c r="F50" s="22"/>
      <c r="G50" s="18">
        <f t="shared" si="1"/>
        <v>5.449999999999999</v>
      </c>
    </row>
    <row r="51" spans="1:7" ht="14.25">
      <c r="A51" s="22"/>
      <c r="B51" s="22">
        <v>2.8</v>
      </c>
      <c r="C51" s="22">
        <v>1.5</v>
      </c>
      <c r="D51" s="22">
        <v>2.76</v>
      </c>
      <c r="E51" s="22"/>
      <c r="F51" s="22"/>
      <c r="G51" s="18">
        <f t="shared" si="1"/>
        <v>7.06</v>
      </c>
    </row>
    <row r="52" spans="1:7" ht="14.25">
      <c r="A52" s="22"/>
      <c r="B52" s="22">
        <v>1.5</v>
      </c>
      <c r="C52" s="22">
        <v>2.5</v>
      </c>
      <c r="D52" s="22"/>
      <c r="E52" s="22"/>
      <c r="F52" s="22"/>
      <c r="G52" s="18">
        <f t="shared" si="1"/>
        <v>4</v>
      </c>
    </row>
    <row r="53" spans="1:7" ht="14.25">
      <c r="A53" s="22"/>
      <c r="B53" s="22">
        <v>2.5</v>
      </c>
      <c r="C53" s="22">
        <v>1.5</v>
      </c>
      <c r="D53" s="22">
        <v>2.5</v>
      </c>
      <c r="E53" s="22"/>
      <c r="F53" s="22"/>
      <c r="G53" s="18">
        <f t="shared" si="1"/>
        <v>6.5</v>
      </c>
    </row>
    <row r="54" spans="1:7" ht="14.25">
      <c r="A54" s="22"/>
      <c r="B54" s="22">
        <v>2.06</v>
      </c>
      <c r="C54" s="22">
        <v>1.5</v>
      </c>
      <c r="D54" s="22">
        <v>2.04</v>
      </c>
      <c r="E54" s="22"/>
      <c r="F54" s="22"/>
      <c r="G54" s="18">
        <f t="shared" si="1"/>
        <v>5.6</v>
      </c>
    </row>
    <row r="55" spans="1:7" ht="14.25">
      <c r="A55" s="22"/>
      <c r="B55" s="22">
        <v>1.81</v>
      </c>
      <c r="C55" s="22">
        <v>1.5</v>
      </c>
      <c r="D55" s="22">
        <v>1.87</v>
      </c>
      <c r="E55" s="22"/>
      <c r="F55" s="22"/>
      <c r="G55" s="18">
        <f t="shared" si="1"/>
        <v>5.18</v>
      </c>
    </row>
    <row r="56" spans="1:7" ht="14.25">
      <c r="A56" s="22"/>
      <c r="B56" s="22">
        <v>2.27</v>
      </c>
      <c r="C56" s="22">
        <v>1.5</v>
      </c>
      <c r="D56" s="22">
        <v>2.31</v>
      </c>
      <c r="E56" s="22"/>
      <c r="F56" s="22"/>
      <c r="G56" s="18">
        <f t="shared" si="1"/>
        <v>6.08</v>
      </c>
    </row>
    <row r="57" spans="1:7" ht="14.25">
      <c r="A57" s="22"/>
      <c r="B57" s="22">
        <v>1.5</v>
      </c>
      <c r="C57" s="22">
        <v>2.67</v>
      </c>
      <c r="D57" s="22"/>
      <c r="E57" s="22"/>
      <c r="F57" s="22"/>
      <c r="G57" s="18">
        <f t="shared" si="1"/>
        <v>4.17</v>
      </c>
    </row>
    <row r="58" spans="1:7" ht="14.25">
      <c r="A58" s="22"/>
      <c r="B58" s="22">
        <v>2.62</v>
      </c>
      <c r="C58" s="22">
        <v>1.5</v>
      </c>
      <c r="D58" s="22">
        <v>2.62</v>
      </c>
      <c r="E58" s="22"/>
      <c r="F58" s="22"/>
      <c r="G58" s="18">
        <f t="shared" si="1"/>
        <v>6.74</v>
      </c>
    </row>
    <row r="59" spans="1:7" ht="14.25">
      <c r="A59" s="22"/>
      <c r="B59" s="22">
        <v>1.89</v>
      </c>
      <c r="C59" s="22">
        <v>1.5</v>
      </c>
      <c r="D59" s="22">
        <v>1.9</v>
      </c>
      <c r="E59" s="22"/>
      <c r="F59" s="22"/>
      <c r="G59" s="18">
        <f t="shared" si="1"/>
        <v>5.289999999999999</v>
      </c>
    </row>
    <row r="60" spans="1:7" ht="14.25">
      <c r="A60" s="22"/>
      <c r="B60" s="22">
        <v>1.76</v>
      </c>
      <c r="C60" s="22">
        <v>1.5</v>
      </c>
      <c r="D60" s="22">
        <v>1.77</v>
      </c>
      <c r="E60" s="22"/>
      <c r="F60" s="22"/>
      <c r="G60" s="18">
        <f t="shared" si="1"/>
        <v>5.029999999999999</v>
      </c>
    </row>
    <row r="61" spans="1:7" ht="14.25">
      <c r="A61" s="22"/>
      <c r="B61" s="22">
        <v>1.92</v>
      </c>
      <c r="C61" s="22">
        <v>1.5</v>
      </c>
      <c r="D61" s="22">
        <v>1.97</v>
      </c>
      <c r="E61" s="22"/>
      <c r="F61" s="22"/>
      <c r="G61" s="18">
        <f t="shared" si="1"/>
        <v>5.39</v>
      </c>
    </row>
    <row r="62" spans="1:7" ht="14.25">
      <c r="A62" s="22"/>
      <c r="B62" s="22">
        <v>1.92</v>
      </c>
      <c r="C62" s="22">
        <v>1.5</v>
      </c>
      <c r="D62" s="22">
        <v>1.91</v>
      </c>
      <c r="E62" s="22"/>
      <c r="F62" s="22"/>
      <c r="G62" s="18">
        <f t="shared" si="1"/>
        <v>5.33</v>
      </c>
    </row>
    <row r="63" spans="1:7" ht="14.25">
      <c r="A63" s="22"/>
      <c r="B63" s="22">
        <v>1.85</v>
      </c>
      <c r="C63" s="22">
        <v>1.5</v>
      </c>
      <c r="D63" s="22">
        <v>1.86</v>
      </c>
      <c r="E63" s="22"/>
      <c r="F63" s="22"/>
      <c r="G63" s="18">
        <f t="shared" si="1"/>
        <v>5.21</v>
      </c>
    </row>
    <row r="64" spans="1:7" ht="14.25">
      <c r="A64" s="22"/>
      <c r="B64" s="22">
        <v>1.99</v>
      </c>
      <c r="C64" s="22">
        <v>1.5</v>
      </c>
      <c r="D64" s="22">
        <v>2</v>
      </c>
      <c r="E64" s="22"/>
      <c r="F64" s="22"/>
      <c r="G64" s="18">
        <f t="shared" si="1"/>
        <v>5.49</v>
      </c>
    </row>
    <row r="65" spans="1:7" ht="14.25">
      <c r="A65" s="22"/>
      <c r="B65" s="22">
        <v>2.45</v>
      </c>
      <c r="C65" s="22">
        <v>1.5</v>
      </c>
      <c r="D65" s="22">
        <v>2.42</v>
      </c>
      <c r="E65" s="22"/>
      <c r="F65" s="22"/>
      <c r="G65" s="18">
        <f t="shared" si="1"/>
        <v>6.37</v>
      </c>
    </row>
    <row r="66" spans="1:7" ht="14.25">
      <c r="A66" s="22"/>
      <c r="B66" s="22">
        <v>2.98</v>
      </c>
      <c r="C66" s="22">
        <v>1.5</v>
      </c>
      <c r="D66" s="22">
        <v>3</v>
      </c>
      <c r="E66" s="22"/>
      <c r="F66" s="22"/>
      <c r="G66" s="18">
        <f t="shared" si="1"/>
        <v>7.48</v>
      </c>
    </row>
    <row r="67" spans="1:7" ht="14.25">
      <c r="A67" s="22"/>
      <c r="B67" s="22">
        <v>3.73</v>
      </c>
      <c r="C67" s="22">
        <v>1.5</v>
      </c>
      <c r="D67" s="22"/>
      <c r="E67" s="22"/>
      <c r="F67" s="22"/>
      <c r="G67" s="18">
        <f t="shared" si="1"/>
        <v>5.23</v>
      </c>
    </row>
    <row r="68" spans="1:7" ht="15">
      <c r="A68" s="24"/>
      <c r="B68" s="24"/>
      <c r="C68" s="24"/>
      <c r="D68" s="24"/>
      <c r="E68" s="24"/>
      <c r="F68" s="24"/>
      <c r="G68" s="23">
        <f>SUM(G47:G67)</f>
        <v>125.19999999999999</v>
      </c>
    </row>
    <row r="69" spans="1:7" ht="14.25">
      <c r="A69" s="24"/>
      <c r="B69" s="24"/>
      <c r="C69" s="24"/>
      <c r="D69" s="24"/>
      <c r="E69" s="24"/>
      <c r="F69" s="24"/>
      <c r="G69" s="24"/>
    </row>
    <row r="70" spans="1:7" ht="14.25">
      <c r="A70" s="24"/>
      <c r="B70" s="24"/>
      <c r="C70" s="24"/>
      <c r="D70" s="24"/>
      <c r="E70" s="24"/>
      <c r="F70" s="24"/>
      <c r="G70" s="24"/>
    </row>
    <row r="71" spans="1:7" ht="13.5" customHeight="1">
      <c r="A71" s="51" t="s">
        <v>97</v>
      </c>
      <c r="B71" s="51"/>
      <c r="C71" s="51"/>
      <c r="D71" s="51"/>
      <c r="E71" s="51"/>
      <c r="F71" s="51"/>
      <c r="G71" s="51"/>
    </row>
    <row r="72" spans="1:7" ht="13.5" customHeight="1">
      <c r="A72" s="15"/>
      <c r="B72" s="17"/>
      <c r="C72" s="44" t="s">
        <v>140</v>
      </c>
      <c r="D72" s="44"/>
      <c r="E72" s="44"/>
      <c r="F72" s="44"/>
      <c r="G72" s="44"/>
    </row>
    <row r="73" spans="1:7" ht="14.25">
      <c r="A73" s="18" t="s">
        <v>99</v>
      </c>
      <c r="B73" s="18" t="s">
        <v>100</v>
      </c>
      <c r="C73" s="52" t="s">
        <v>101</v>
      </c>
      <c r="D73" s="52"/>
      <c r="E73" s="52"/>
      <c r="F73" s="52"/>
      <c r="G73" s="18" t="s">
        <v>102</v>
      </c>
    </row>
    <row r="74" spans="1:7" ht="28.5">
      <c r="A74" s="18"/>
      <c r="B74" s="21" t="s">
        <v>103</v>
      </c>
      <c r="C74" s="18"/>
      <c r="D74" s="18"/>
      <c r="E74" s="18"/>
      <c r="F74" s="18"/>
      <c r="G74" s="18"/>
    </row>
    <row r="75" spans="1:7" ht="15">
      <c r="A75" s="18"/>
      <c r="B75" s="18">
        <v>59</v>
      </c>
      <c r="C75" s="18">
        <v>41.2</v>
      </c>
      <c r="D75" s="18">
        <v>117.52</v>
      </c>
      <c r="E75" s="18">
        <v>62.12</v>
      </c>
      <c r="F75" s="18"/>
      <c r="G75" s="25">
        <f>SUM(B75:F75)</f>
        <v>279.84</v>
      </c>
    </row>
    <row r="76" spans="1:7" ht="14.25">
      <c r="A76" s="24"/>
      <c r="B76" s="24"/>
      <c r="C76" s="24"/>
      <c r="D76" s="24"/>
      <c r="E76" s="24"/>
      <c r="F76" s="24"/>
      <c r="G76" s="24"/>
    </row>
    <row r="77" spans="1:7" ht="14.25">
      <c r="A77" s="24"/>
      <c r="B77" s="24"/>
      <c r="C77" s="24"/>
      <c r="D77" s="24"/>
      <c r="E77" s="24"/>
      <c r="F77" s="24"/>
      <c r="G77" s="24"/>
    </row>
    <row r="78" spans="1:7" ht="13.5" customHeight="1">
      <c r="A78" s="51" t="s">
        <v>97</v>
      </c>
      <c r="B78" s="51"/>
      <c r="C78" s="51"/>
      <c r="D78" s="51"/>
      <c r="E78" s="51"/>
      <c r="F78" s="51"/>
      <c r="G78" s="51"/>
    </row>
    <row r="79" spans="1:7" ht="13.5" customHeight="1">
      <c r="A79" s="15"/>
      <c r="B79" s="17"/>
      <c r="C79" s="44" t="s">
        <v>141</v>
      </c>
      <c r="D79" s="44"/>
      <c r="E79" s="44"/>
      <c r="F79" s="44"/>
      <c r="G79" s="44"/>
    </row>
    <row r="80" spans="1:7" ht="14.25">
      <c r="A80" s="18" t="s">
        <v>99</v>
      </c>
      <c r="B80" s="18" t="s">
        <v>100</v>
      </c>
      <c r="C80" s="52" t="s">
        <v>101</v>
      </c>
      <c r="D80" s="52"/>
      <c r="E80" s="52"/>
      <c r="F80" s="52"/>
      <c r="G80" s="18" t="s">
        <v>102</v>
      </c>
    </row>
    <row r="81" spans="1:7" ht="57">
      <c r="A81" s="18"/>
      <c r="B81" s="21" t="s">
        <v>142</v>
      </c>
      <c r="C81" s="18"/>
      <c r="D81" s="18"/>
      <c r="E81" s="18"/>
      <c r="F81" s="18"/>
      <c r="G81" s="18"/>
    </row>
    <row r="82" spans="1:7" ht="14.25">
      <c r="A82" s="18"/>
      <c r="B82" s="18">
        <v>251.54</v>
      </c>
      <c r="C82" s="18">
        <v>9.06</v>
      </c>
      <c r="D82" s="18">
        <v>7.76</v>
      </c>
      <c r="E82" s="18">
        <v>4.3</v>
      </c>
      <c r="F82" s="18">
        <v>24.1</v>
      </c>
      <c r="G82" s="18"/>
    </row>
    <row r="83" spans="1:7" ht="14.25">
      <c r="A83" s="18"/>
      <c r="B83" s="18">
        <v>7.75</v>
      </c>
      <c r="C83" s="18">
        <v>7.96</v>
      </c>
      <c r="D83" s="18">
        <v>32.87</v>
      </c>
      <c r="E83" s="18">
        <v>7.94</v>
      </c>
      <c r="F83" s="18">
        <v>66.2</v>
      </c>
      <c r="G83" s="18"/>
    </row>
    <row r="84" spans="1:7" ht="14.25">
      <c r="A84" s="18"/>
      <c r="B84" s="18">
        <v>29.68</v>
      </c>
      <c r="C84" s="18">
        <v>126.83</v>
      </c>
      <c r="D84" s="18">
        <v>29.67</v>
      </c>
      <c r="E84" s="18">
        <v>23.88</v>
      </c>
      <c r="F84" s="18">
        <v>7.81</v>
      </c>
      <c r="G84" s="18"/>
    </row>
    <row r="85" spans="1:7" ht="14.25">
      <c r="A85" s="22"/>
      <c r="B85" s="22">
        <v>1.74</v>
      </c>
      <c r="C85" s="22">
        <v>78.13</v>
      </c>
      <c r="D85" s="22">
        <v>34.46</v>
      </c>
      <c r="E85" s="22">
        <v>7.31</v>
      </c>
      <c r="F85" s="22">
        <v>7.42</v>
      </c>
      <c r="G85" s="18"/>
    </row>
    <row r="86" spans="1:7" ht="14.25">
      <c r="A86" s="22"/>
      <c r="B86" s="22">
        <v>62.88</v>
      </c>
      <c r="C86" s="22">
        <v>2.5</v>
      </c>
      <c r="D86" s="22">
        <v>26.5</v>
      </c>
      <c r="E86" s="22">
        <v>191.58</v>
      </c>
      <c r="F86" s="22">
        <v>33.96</v>
      </c>
      <c r="G86" s="18"/>
    </row>
    <row r="87" spans="1:7" ht="14.25">
      <c r="A87" s="22"/>
      <c r="B87" s="22">
        <v>148.2</v>
      </c>
      <c r="C87" s="22">
        <v>18.1</v>
      </c>
      <c r="D87" s="22">
        <v>25.42</v>
      </c>
      <c r="E87" s="22">
        <v>40.9</v>
      </c>
      <c r="F87" s="22">
        <v>35.65</v>
      </c>
      <c r="G87" s="18"/>
    </row>
    <row r="88" spans="1:7" ht="14.25">
      <c r="A88" s="22"/>
      <c r="B88" s="22">
        <v>8.4</v>
      </c>
      <c r="C88" s="22">
        <v>7.7</v>
      </c>
      <c r="D88" s="22">
        <v>61.3</v>
      </c>
      <c r="E88" s="22">
        <v>26.31</v>
      </c>
      <c r="F88" s="22">
        <v>0.64</v>
      </c>
      <c r="G88" s="18"/>
    </row>
    <row r="89" spans="1:7" ht="14.25">
      <c r="A89" s="22"/>
      <c r="B89" s="22">
        <v>9.28</v>
      </c>
      <c r="C89" s="22">
        <v>8.67</v>
      </c>
      <c r="D89" s="22">
        <v>6.85</v>
      </c>
      <c r="E89" s="22">
        <v>3.02</v>
      </c>
      <c r="F89" s="22">
        <v>7.17</v>
      </c>
      <c r="G89" s="18"/>
    </row>
    <row r="90" spans="1:7" ht="14.25">
      <c r="A90" s="22"/>
      <c r="B90" s="22">
        <v>7.84</v>
      </c>
      <c r="C90" s="22">
        <v>21.8</v>
      </c>
      <c r="D90" s="22">
        <v>6.08</v>
      </c>
      <c r="E90" s="22">
        <v>4.95</v>
      </c>
      <c r="F90" s="22">
        <v>14.84</v>
      </c>
      <c r="G90" s="18"/>
    </row>
    <row r="91" spans="1:7" ht="14.25">
      <c r="A91" s="22"/>
      <c r="B91" s="22">
        <v>40.42</v>
      </c>
      <c r="C91" s="22">
        <v>7.17</v>
      </c>
      <c r="D91" s="22">
        <v>7.19</v>
      </c>
      <c r="E91" s="22">
        <v>15.5</v>
      </c>
      <c r="F91" s="22">
        <v>6.83</v>
      </c>
      <c r="G91" s="18"/>
    </row>
    <row r="92" spans="1:7" ht="14.25">
      <c r="A92" s="22"/>
      <c r="B92" s="22">
        <v>7.4</v>
      </c>
      <c r="C92" s="22">
        <v>8.22</v>
      </c>
      <c r="D92" s="22">
        <v>2.07</v>
      </c>
      <c r="E92" s="22">
        <v>8.32</v>
      </c>
      <c r="F92" s="22">
        <v>17.66</v>
      </c>
      <c r="G92" s="18"/>
    </row>
    <row r="93" spans="1:7" ht="14.25">
      <c r="A93" s="22"/>
      <c r="B93" s="22">
        <v>1.12</v>
      </c>
      <c r="C93" s="22">
        <v>42.54</v>
      </c>
      <c r="D93" s="22">
        <v>14.87</v>
      </c>
      <c r="E93" s="22">
        <v>4.7</v>
      </c>
      <c r="F93" s="22">
        <v>5.12</v>
      </c>
      <c r="G93" s="18"/>
    </row>
    <row r="94" spans="1:7" ht="14.25">
      <c r="A94" s="22"/>
      <c r="B94" s="22">
        <v>11.65</v>
      </c>
      <c r="C94" s="22">
        <v>4.69</v>
      </c>
      <c r="D94" s="22">
        <v>17.6</v>
      </c>
      <c r="E94" s="22">
        <v>3.68</v>
      </c>
      <c r="F94" s="22">
        <v>20.03</v>
      </c>
      <c r="G94" s="18"/>
    </row>
    <row r="95" spans="1:7" ht="14.25">
      <c r="A95" s="22"/>
      <c r="B95" s="22">
        <v>10.07</v>
      </c>
      <c r="C95" s="22">
        <v>9.84</v>
      </c>
      <c r="D95" s="22">
        <v>18.78</v>
      </c>
      <c r="E95" s="22">
        <v>4.22</v>
      </c>
      <c r="F95" s="22">
        <v>38.18</v>
      </c>
      <c r="G95" s="18"/>
    </row>
    <row r="96" spans="1:7" ht="14.25">
      <c r="A96" s="22"/>
      <c r="B96" s="22">
        <v>53.68</v>
      </c>
      <c r="C96" s="22">
        <v>39.67</v>
      </c>
      <c r="D96" s="22">
        <v>48.9</v>
      </c>
      <c r="E96" s="22">
        <v>7.85</v>
      </c>
      <c r="F96" s="22">
        <v>1.81</v>
      </c>
      <c r="G96" s="18"/>
    </row>
    <row r="97" spans="1:7" ht="14.25">
      <c r="A97" s="22"/>
      <c r="B97" s="22">
        <v>1.73</v>
      </c>
      <c r="C97" s="22">
        <v>7.85</v>
      </c>
      <c r="D97" s="22">
        <v>1.6</v>
      </c>
      <c r="E97" s="22">
        <v>38.04</v>
      </c>
      <c r="F97" s="22">
        <v>33.16</v>
      </c>
      <c r="G97" s="18"/>
    </row>
    <row r="98" spans="1:7" ht="14.25">
      <c r="A98" s="22"/>
      <c r="B98" s="22">
        <v>4.26</v>
      </c>
      <c r="C98" s="22">
        <v>26.6</v>
      </c>
      <c r="D98" s="22">
        <v>18.16</v>
      </c>
      <c r="E98" s="22">
        <v>22.6</v>
      </c>
      <c r="F98" s="22">
        <v>25.42</v>
      </c>
      <c r="G98" s="18"/>
    </row>
    <row r="99" spans="1:7" ht="15">
      <c r="A99" s="22"/>
      <c r="B99" s="22"/>
      <c r="C99" s="22"/>
      <c r="D99" s="22"/>
      <c r="E99" s="22"/>
      <c r="F99" s="22">
        <f>-G147</f>
        <v>-376.09000000000003</v>
      </c>
      <c r="G99" s="23">
        <f>SUM(B82:F99)</f>
        <v>1830.0599999999995</v>
      </c>
    </row>
    <row r="100" spans="1:7" ht="14.25">
      <c r="A100" s="24"/>
      <c r="B100" s="24"/>
      <c r="C100" s="24"/>
      <c r="D100" s="24"/>
      <c r="E100" s="24"/>
      <c r="F100" s="24"/>
      <c r="G100" s="24"/>
    </row>
    <row r="101" spans="1:7" ht="14.25">
      <c r="A101" s="24"/>
      <c r="B101" s="24"/>
      <c r="C101" s="24"/>
      <c r="D101" s="24"/>
      <c r="E101" s="24"/>
      <c r="F101" s="24"/>
      <c r="G101" s="24"/>
    </row>
    <row r="102" spans="1:7" ht="13.5" customHeight="1">
      <c r="A102" s="51" t="s">
        <v>97</v>
      </c>
      <c r="B102" s="51"/>
      <c r="C102" s="51"/>
      <c r="D102" s="51"/>
      <c r="E102" s="51"/>
      <c r="F102" s="51"/>
      <c r="G102" s="51"/>
    </row>
    <row r="103" spans="1:7" ht="13.5" customHeight="1">
      <c r="A103" s="15"/>
      <c r="B103" s="17"/>
      <c r="C103" s="44" t="s">
        <v>141</v>
      </c>
      <c r="D103" s="44"/>
      <c r="E103" s="44"/>
      <c r="F103" s="44"/>
      <c r="G103" s="44"/>
    </row>
    <row r="104" spans="1:7" ht="14.25">
      <c r="A104" s="18" t="s">
        <v>99</v>
      </c>
      <c r="B104" s="18" t="s">
        <v>100</v>
      </c>
      <c r="C104" s="52" t="s">
        <v>101</v>
      </c>
      <c r="D104" s="52"/>
      <c r="E104" s="52"/>
      <c r="F104" s="52"/>
      <c r="G104" s="18" t="s">
        <v>102</v>
      </c>
    </row>
    <row r="105" spans="1:7" ht="42.75">
      <c r="A105" s="18"/>
      <c r="B105" s="21" t="s">
        <v>143</v>
      </c>
      <c r="C105" s="18"/>
      <c r="D105" s="18"/>
      <c r="E105" s="18"/>
      <c r="F105" s="18"/>
      <c r="G105" s="18"/>
    </row>
    <row r="106" spans="1:7" ht="14.25">
      <c r="A106" s="18"/>
      <c r="B106" s="18">
        <v>5</v>
      </c>
      <c r="C106" s="18">
        <v>5</v>
      </c>
      <c r="D106" s="18">
        <v>28.8</v>
      </c>
      <c r="E106" s="18">
        <v>28.8</v>
      </c>
      <c r="F106" s="18">
        <v>13.65</v>
      </c>
      <c r="G106" s="18"/>
    </row>
    <row r="107" spans="1:7" ht="14.25">
      <c r="A107" s="18"/>
      <c r="B107" s="18">
        <v>5</v>
      </c>
      <c r="C107" s="18">
        <v>3.6</v>
      </c>
      <c r="D107" s="18">
        <v>62.3</v>
      </c>
      <c r="E107" s="18">
        <v>3.01</v>
      </c>
      <c r="F107" s="18">
        <v>4.51</v>
      </c>
      <c r="G107" s="18"/>
    </row>
    <row r="108" spans="1:7" ht="14.25">
      <c r="A108" s="18"/>
      <c r="B108" s="18">
        <v>33.36</v>
      </c>
      <c r="C108" s="18">
        <v>5.5</v>
      </c>
      <c r="D108" s="18">
        <v>1.5</v>
      </c>
      <c r="E108" s="18">
        <v>5</v>
      </c>
      <c r="F108" s="18">
        <v>5</v>
      </c>
      <c r="G108" s="18"/>
    </row>
    <row r="109" spans="1:7" ht="14.25">
      <c r="A109" s="22"/>
      <c r="B109" s="22">
        <v>5</v>
      </c>
      <c r="C109" s="22">
        <v>1.5</v>
      </c>
      <c r="D109" s="22">
        <v>5</v>
      </c>
      <c r="E109" s="22">
        <v>5</v>
      </c>
      <c r="F109" s="22">
        <v>1.5</v>
      </c>
      <c r="G109" s="18"/>
    </row>
    <row r="110" spans="1:7" ht="14.25">
      <c r="A110" s="22"/>
      <c r="B110" s="22">
        <v>1.5</v>
      </c>
      <c r="C110" s="22">
        <v>1.5</v>
      </c>
      <c r="D110" s="22">
        <v>5</v>
      </c>
      <c r="E110" s="22">
        <v>14.31</v>
      </c>
      <c r="F110" s="22">
        <v>3.5</v>
      </c>
      <c r="G110" s="18"/>
    </row>
    <row r="111" spans="1:7" ht="14.25">
      <c r="A111" s="22"/>
      <c r="B111" s="22">
        <v>1.5</v>
      </c>
      <c r="C111" s="22">
        <v>4.92</v>
      </c>
      <c r="D111" s="22">
        <v>4.72</v>
      </c>
      <c r="E111" s="22">
        <v>5</v>
      </c>
      <c r="F111" s="22">
        <v>1.5</v>
      </c>
      <c r="G111" s="18"/>
    </row>
    <row r="112" spans="1:7" ht="14.25">
      <c r="A112" s="22"/>
      <c r="B112" s="22">
        <v>3.72</v>
      </c>
      <c r="C112" s="22">
        <v>13.37</v>
      </c>
      <c r="D112" s="22">
        <v>1.5</v>
      </c>
      <c r="E112" s="22">
        <v>5</v>
      </c>
      <c r="F112" s="22">
        <v>5</v>
      </c>
      <c r="G112" s="18"/>
    </row>
    <row r="113" spans="1:7" ht="14.25">
      <c r="A113" s="22"/>
      <c r="B113" s="22">
        <v>5.5</v>
      </c>
      <c r="C113" s="22">
        <v>1.5</v>
      </c>
      <c r="D113" s="22">
        <v>4.98</v>
      </c>
      <c r="E113" s="22">
        <v>5</v>
      </c>
      <c r="F113" s="22">
        <v>1.5</v>
      </c>
      <c r="G113" s="18"/>
    </row>
    <row r="114" spans="1:7" ht="14.25">
      <c r="A114" s="22"/>
      <c r="B114" s="22">
        <v>5</v>
      </c>
      <c r="C114" s="22">
        <v>13.45</v>
      </c>
      <c r="D114" s="22">
        <v>5.2</v>
      </c>
      <c r="E114" s="22">
        <v>1.5</v>
      </c>
      <c r="F114" s="22">
        <v>5</v>
      </c>
      <c r="G114" s="18"/>
    </row>
    <row r="115" spans="1:7" ht="14.25">
      <c r="A115" s="22"/>
      <c r="B115" s="22">
        <v>1.5</v>
      </c>
      <c r="C115" s="22">
        <v>5.5</v>
      </c>
      <c r="D115" s="22">
        <v>1.5</v>
      </c>
      <c r="E115" s="22">
        <v>5</v>
      </c>
      <c r="F115" s="22">
        <v>5</v>
      </c>
      <c r="G115" s="18"/>
    </row>
    <row r="116" spans="1:7" ht="14.25">
      <c r="A116" s="22"/>
      <c r="B116" s="22">
        <v>5</v>
      </c>
      <c r="C116" s="22">
        <v>6.5</v>
      </c>
      <c r="D116" s="22">
        <v>6.5</v>
      </c>
      <c r="E116" s="22">
        <v>5</v>
      </c>
      <c r="F116" s="22">
        <v>5</v>
      </c>
      <c r="G116" s="18"/>
    </row>
    <row r="117" spans="1:7" ht="14.25">
      <c r="A117" s="22"/>
      <c r="B117" s="22">
        <v>5</v>
      </c>
      <c r="C117" s="22">
        <v>13</v>
      </c>
      <c r="D117" s="22">
        <v>3</v>
      </c>
      <c r="E117" s="22">
        <v>5</v>
      </c>
      <c r="F117" s="22">
        <v>5</v>
      </c>
      <c r="G117" s="18"/>
    </row>
    <row r="118" spans="1:7" ht="14.25">
      <c r="A118" s="22"/>
      <c r="B118" s="22">
        <v>1.5</v>
      </c>
      <c r="C118" s="22">
        <v>5</v>
      </c>
      <c r="D118" s="22">
        <v>6.7</v>
      </c>
      <c r="E118" s="22">
        <v>5</v>
      </c>
      <c r="F118" s="22">
        <v>5</v>
      </c>
      <c r="G118" s="18"/>
    </row>
    <row r="119" spans="1:7" ht="14.25">
      <c r="A119" s="22"/>
      <c r="B119" s="22"/>
      <c r="C119" s="22"/>
      <c r="D119" s="22"/>
      <c r="E119" s="22"/>
      <c r="F119" s="22"/>
      <c r="G119" s="18"/>
    </row>
    <row r="120" spans="1:7" ht="14.25">
      <c r="A120" s="22"/>
      <c r="B120" s="22"/>
      <c r="C120" s="22"/>
      <c r="D120" s="22"/>
      <c r="E120" s="22"/>
      <c r="F120" s="22"/>
      <c r="G120" s="18"/>
    </row>
    <row r="121" spans="1:7" ht="14.25">
      <c r="A121" s="22"/>
      <c r="B121" s="22"/>
      <c r="C121" s="22"/>
      <c r="D121" s="22"/>
      <c r="E121" s="22"/>
      <c r="F121" s="22"/>
      <c r="G121" s="18"/>
    </row>
    <row r="122" spans="1:7" ht="14.25">
      <c r="A122" s="22"/>
      <c r="B122" s="22"/>
      <c r="C122" s="22"/>
      <c r="D122" s="22"/>
      <c r="E122" s="22"/>
      <c r="F122" s="22"/>
      <c r="G122" s="18"/>
    </row>
    <row r="123" spans="1:7" ht="15">
      <c r="A123" s="22"/>
      <c r="B123" s="22"/>
      <c r="C123" s="22"/>
      <c r="D123" s="22"/>
      <c r="E123" s="22"/>
      <c r="F123" s="22"/>
      <c r="G123" s="23">
        <f>SUM(B106:F122)</f>
        <v>449.40000000000003</v>
      </c>
    </row>
    <row r="126" spans="1:7" ht="13.5" customHeight="1">
      <c r="A126" s="51" t="s">
        <v>97</v>
      </c>
      <c r="B126" s="51"/>
      <c r="C126" s="51"/>
      <c r="D126" s="51"/>
      <c r="E126" s="51"/>
      <c r="F126" s="51"/>
      <c r="G126" s="51"/>
    </row>
    <row r="127" spans="1:7" ht="13.5" customHeight="1">
      <c r="A127" s="15"/>
      <c r="B127" s="17"/>
      <c r="C127" s="44" t="s">
        <v>141</v>
      </c>
      <c r="D127" s="44"/>
      <c r="E127" s="44"/>
      <c r="F127" s="44"/>
      <c r="G127" s="44"/>
    </row>
    <row r="128" spans="1:7" ht="14.25">
      <c r="A128" s="18" t="s">
        <v>99</v>
      </c>
      <c r="B128" s="18" t="s">
        <v>100</v>
      </c>
      <c r="C128" s="52" t="s">
        <v>101</v>
      </c>
      <c r="D128" s="52"/>
      <c r="E128" s="52"/>
      <c r="F128" s="52"/>
      <c r="G128" s="18" t="s">
        <v>102</v>
      </c>
    </row>
    <row r="129" spans="1:7" ht="57">
      <c r="A129" s="18"/>
      <c r="B129" s="21" t="s">
        <v>144</v>
      </c>
      <c r="C129" s="18"/>
      <c r="D129" s="18"/>
      <c r="E129" s="18"/>
      <c r="F129" s="18"/>
      <c r="G129" s="18"/>
    </row>
    <row r="130" spans="1:7" ht="14.25">
      <c r="A130" s="18"/>
      <c r="B130" s="18">
        <v>168.18</v>
      </c>
      <c r="C130" s="18">
        <v>55.05</v>
      </c>
      <c r="D130" s="18">
        <v>84</v>
      </c>
      <c r="E130" s="18">
        <v>21.41</v>
      </c>
      <c r="F130" s="18">
        <v>14.7</v>
      </c>
      <c r="G130" s="18"/>
    </row>
    <row r="131" spans="1:7" ht="14.25">
      <c r="A131" s="18"/>
      <c r="B131" s="18">
        <v>32.75</v>
      </c>
      <c r="C131" s="18"/>
      <c r="D131" s="18"/>
      <c r="E131" s="18"/>
      <c r="F131" s="18"/>
      <c r="G131" s="18"/>
    </row>
    <row r="132" spans="1:7" ht="14.25">
      <c r="A132" s="18"/>
      <c r="B132" s="18"/>
      <c r="C132" s="18"/>
      <c r="D132" s="18"/>
      <c r="E132" s="18"/>
      <c r="F132" s="18"/>
      <c r="G132" s="18"/>
    </row>
    <row r="133" spans="1:7" ht="14.25">
      <c r="A133" s="22"/>
      <c r="B133" s="22"/>
      <c r="C133" s="22"/>
      <c r="D133" s="22"/>
      <c r="E133" s="22"/>
      <c r="F133" s="22"/>
      <c r="G133" s="18"/>
    </row>
    <row r="134" spans="1:7" ht="14.25">
      <c r="A134" s="22"/>
      <c r="B134" s="22"/>
      <c r="C134" s="22"/>
      <c r="D134" s="22"/>
      <c r="E134" s="22"/>
      <c r="F134" s="22"/>
      <c r="G134" s="18"/>
    </row>
    <row r="135" spans="1:7" ht="14.25">
      <c r="A135" s="22"/>
      <c r="B135" s="22"/>
      <c r="C135" s="22"/>
      <c r="D135" s="22"/>
      <c r="E135" s="22"/>
      <c r="F135" s="22"/>
      <c r="G135" s="18"/>
    </row>
    <row r="136" spans="1:7" ht="14.25">
      <c r="A136" s="22"/>
      <c r="B136" s="22"/>
      <c r="C136" s="22"/>
      <c r="D136" s="22"/>
      <c r="E136" s="22"/>
      <c r="F136" s="22"/>
      <c r="G136" s="18"/>
    </row>
    <row r="137" spans="1:7" ht="14.25">
      <c r="A137" s="22"/>
      <c r="B137" s="22"/>
      <c r="C137" s="22"/>
      <c r="D137" s="22"/>
      <c r="E137" s="22"/>
      <c r="F137" s="22"/>
      <c r="G137" s="18"/>
    </row>
    <row r="138" spans="1:7" ht="14.25">
      <c r="A138" s="22"/>
      <c r="B138" s="22"/>
      <c r="C138" s="22"/>
      <c r="D138" s="22"/>
      <c r="E138" s="22"/>
      <c r="F138" s="22"/>
      <c r="G138" s="18"/>
    </row>
    <row r="139" spans="1:7" ht="14.25">
      <c r="A139" s="22"/>
      <c r="B139" s="22"/>
      <c r="C139" s="22"/>
      <c r="D139" s="22"/>
      <c r="E139" s="22"/>
      <c r="F139" s="22"/>
      <c r="G139" s="18"/>
    </row>
    <row r="140" spans="1:7" ht="14.25">
      <c r="A140" s="22"/>
      <c r="B140" s="22"/>
      <c r="C140" s="22"/>
      <c r="D140" s="22"/>
      <c r="E140" s="22"/>
      <c r="F140" s="22"/>
      <c r="G140" s="18"/>
    </row>
    <row r="141" spans="1:7" ht="14.25">
      <c r="A141" s="22"/>
      <c r="B141" s="22"/>
      <c r="C141" s="22"/>
      <c r="D141" s="22"/>
      <c r="E141" s="22"/>
      <c r="F141" s="22"/>
      <c r="G141" s="18"/>
    </row>
    <row r="142" spans="1:7" ht="14.25">
      <c r="A142" s="22"/>
      <c r="B142" s="22"/>
      <c r="C142" s="22"/>
      <c r="D142" s="22"/>
      <c r="E142" s="22"/>
      <c r="F142" s="22"/>
      <c r="G142" s="18"/>
    </row>
    <row r="143" spans="1:7" ht="14.25">
      <c r="A143" s="22"/>
      <c r="B143" s="22"/>
      <c r="C143" s="22"/>
      <c r="D143" s="22"/>
      <c r="E143" s="22"/>
      <c r="F143" s="22"/>
      <c r="G143" s="18"/>
    </row>
    <row r="144" spans="1:7" ht="14.25">
      <c r="A144" s="22"/>
      <c r="B144" s="22"/>
      <c r="C144" s="22"/>
      <c r="D144" s="22"/>
      <c r="E144" s="22"/>
      <c r="F144" s="22"/>
      <c r="G144" s="18"/>
    </row>
    <row r="145" spans="1:7" ht="14.25">
      <c r="A145" s="22"/>
      <c r="B145" s="22"/>
      <c r="C145" s="22"/>
      <c r="D145" s="22"/>
      <c r="E145" s="22"/>
      <c r="F145" s="22"/>
      <c r="G145" s="18"/>
    </row>
    <row r="146" spans="1:7" ht="14.25">
      <c r="A146" s="22"/>
      <c r="B146" s="22"/>
      <c r="C146" s="22"/>
      <c r="D146" s="22"/>
      <c r="E146" s="22"/>
      <c r="F146" s="22"/>
      <c r="G146" s="18"/>
    </row>
    <row r="147" spans="1:7" ht="15">
      <c r="A147" s="22"/>
      <c r="B147" s="22"/>
      <c r="C147" s="22"/>
      <c r="D147" s="22"/>
      <c r="E147" s="22"/>
      <c r="F147" s="22"/>
      <c r="G147" s="23">
        <f>SUM(B130:F147)</f>
        <v>376.09000000000003</v>
      </c>
    </row>
  </sheetData>
  <sheetProtection/>
  <mergeCells count="18">
    <mergeCell ref="A1:G1"/>
    <mergeCell ref="C2:G2"/>
    <mergeCell ref="C3:F3"/>
    <mergeCell ref="A43:G43"/>
    <mergeCell ref="C44:G44"/>
    <mergeCell ref="C45:F45"/>
    <mergeCell ref="A71:G71"/>
    <mergeCell ref="C72:G72"/>
    <mergeCell ref="C73:F73"/>
    <mergeCell ref="A78:G78"/>
    <mergeCell ref="C79:G79"/>
    <mergeCell ref="C80:F80"/>
    <mergeCell ref="A102:G102"/>
    <mergeCell ref="C103:G103"/>
    <mergeCell ref="C104:F104"/>
    <mergeCell ref="A126:G126"/>
    <mergeCell ref="C127:G127"/>
    <mergeCell ref="C128:F1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89 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zakm</cp:lastModifiedBy>
  <cp:lastPrinted>2008-12-22T12:47:53Z</cp:lastPrinted>
  <dcterms:modified xsi:type="dcterms:W3CDTF">2008-12-22T12:49:06Z</dcterms:modified>
  <cp:category/>
  <cp:version/>
  <cp:contentType/>
  <cp:contentStatus/>
</cp:coreProperties>
</file>